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95" windowHeight="9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<sst xmlns="http://schemas.openxmlformats.org/spreadsheetml/2006/main" count="814" uniqueCount="177">
  <si>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</si>
  <si>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</si>
  <si>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</si>
  <si>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</si>
  <si>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</si>
  <si>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</si>
  <si>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</si>
  <si>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</si>
  <si>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</si>
  <si>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</si>
  <si>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</si>
  <si>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</si>
  <si>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</si>
  <si>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</si>
  <si>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</si>
  <si>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</si>
  <si>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</si>
  <si>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</si>
  <si>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</si>
  <si>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</si>
  <si>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</si>
  <si>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</si>
  <si>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</si>
  <si>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</si>
  <si>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</si>
  <si>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</si>
  <si>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</si>
  <si>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</si>
  <si>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</si>
  <si>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</si>
  <si>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</si>
  <si>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</si>
  <si>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</si>
  <si>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</si>
  <si>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</si>
  <si>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</si>
  <si>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</si>
  <si>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</si>
  <si>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</si>
  <si>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</si>
  <si>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</si>
  <si>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</si>
  <si>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</si>
  <si>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</si>
  <si>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</si>
  <si>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</si>
  <si>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</si>
  <si>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</si>
  <si>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</si>
  <si>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</si>
  <si>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</si>
  <si>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</si>
  <si>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</si>
  <si>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</si>
  <si>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</si>
  <si>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</si>
  <si>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</si>
  <si>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</si>
  <si>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</si>
  <si>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</si>
  <si>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</si>
  <si>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</si>
  <si>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</si>
  <si>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</si>
  <si>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</si>
  <si>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</si>
  <si>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</si>
  <si>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</si>
  <si>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</si>
  <si>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</si>
  <si>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</si>
  <si>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</si>
  <si>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</si>
  <si>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</si>
  <si>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non-LibPress libraries to add website page views here</t>
  </si>
  <si>
    <t>Bibliocomms libraries:  to add up catalogue page views from B'Comons catalgoue to  the left cell</t>
  </si>
  <si>
    <t>LibPress libraries: if applicable, to add up page views from PLOT site to the left cell</t>
  </si>
  <si>
    <t>NCLF, NELF, BCK</t>
  </si>
  <si>
    <t>New Patrons</t>
  </si>
  <si>
    <t xml:space="preserve"> </t>
  </si>
  <si>
    <t>Patron count</t>
  </si>
  <si>
    <t>count as</t>
  </si>
  <si>
    <t>Home Library</t>
  </si>
  <si>
    <t>Patron Group</t>
  </si>
  <si>
    <t>Valemount Public Library</t>
  </si>
  <si>
    <t>PL Adult</t>
  </si>
  <si>
    <t>PL Juvenile</t>
  </si>
  <si>
    <t>PL Temporary</t>
  </si>
  <si>
    <t>PL BC OneCard</t>
  </si>
  <si>
    <t>Home Libraries of</t>
  </si>
  <si>
    <t>Opted in Users</t>
  </si>
  <si>
    <t>count</t>
  </si>
  <si>
    <t>Burns Lake Public Library</t>
  </si>
  <si>
    <t>Clearwater Library</t>
  </si>
  <si>
    <t>Fraser Lake Public Library</t>
  </si>
  <si>
    <t>McBride</t>
  </si>
  <si>
    <t>North Kamloops Library</t>
  </si>
  <si>
    <t>Sechelt Public Library</t>
  </si>
  <si>
    <t>Vancouver Island Regional Library</t>
  </si>
  <si>
    <t>Active Patrons</t>
  </si>
  <si>
    <t>in Last 3 years</t>
  </si>
  <si>
    <t>100 Mile House Branch</t>
  </si>
  <si>
    <t>PL No-fines</t>
  </si>
  <si>
    <t>Fraser Valley Public Library</t>
  </si>
  <si>
    <t>Greater Victoria Public Library</t>
  </si>
  <si>
    <t>Kimberley Public Library</t>
  </si>
  <si>
    <t>Lena Schultz Reading Room</t>
  </si>
  <si>
    <t>PL Local System Administrator</t>
  </si>
  <si>
    <t>Merritt Library</t>
  </si>
  <si>
    <t>Okanagan Regional Library</t>
  </si>
  <si>
    <t>Powell River Public Library</t>
  </si>
  <si>
    <t>Prince George Public Library</t>
  </si>
  <si>
    <t>ar</t>
  </si>
  <si>
    <t>PL Custom</t>
  </si>
  <si>
    <t>PL General Staff</t>
  </si>
  <si>
    <t>Titles Held</t>
  </si>
  <si>
    <t>titles</t>
  </si>
  <si>
    <t>shelving location</t>
  </si>
  <si>
    <t>circ_modifier</t>
  </si>
  <si>
    <t>Adult Fiction</t>
  </si>
  <si>
    <t>book</t>
  </si>
  <si>
    <t>[null]</t>
  </si>
  <si>
    <t>Adult literacy</t>
  </si>
  <si>
    <t>Adult non-fiction</t>
  </si>
  <si>
    <t>Adult paperback</t>
  </si>
  <si>
    <t>Archives</t>
  </si>
  <si>
    <t>magazine</t>
  </si>
  <si>
    <t>non-circulating</t>
  </si>
  <si>
    <t>Audio books</t>
  </si>
  <si>
    <t>audiobook-cd</t>
  </si>
  <si>
    <t>Blu-ray</t>
  </si>
  <si>
    <t>dvd</t>
  </si>
  <si>
    <t>Book club collections</t>
  </si>
  <si>
    <t>Children easy</t>
  </si>
  <si>
    <t>Children paperback</t>
  </si>
  <si>
    <t>DVD</t>
  </si>
  <si>
    <t>E-readers</t>
  </si>
  <si>
    <t>ESL</t>
  </si>
  <si>
    <t>First nations</t>
  </si>
  <si>
    <t>French language</t>
  </si>
  <si>
    <t>German language</t>
  </si>
  <si>
    <t>Junior Paperback</t>
  </si>
  <si>
    <t>Junior fiction</t>
  </si>
  <si>
    <t>Junior non-fiction</t>
  </si>
  <si>
    <t>Literacy kits</t>
  </si>
  <si>
    <t>Magazines</t>
  </si>
  <si>
    <t>Music Cd</t>
  </si>
  <si>
    <t>compact-disc</t>
  </si>
  <si>
    <t>Oversize books</t>
  </si>
  <si>
    <t>Reference</t>
  </si>
  <si>
    <t>Seasonal Shelf</t>
  </si>
  <si>
    <t>Shared LP collection</t>
  </si>
  <si>
    <t>Stacks</t>
  </si>
  <si>
    <t>Videos</t>
  </si>
  <si>
    <t>Violence against women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</si>
  <si>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</si>
  <si>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</si>
  <si>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</si>
  <si>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</si>
  <si>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</si>
  <si>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</si>
  <si>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</si>
  <si>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</si>
  <si>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</si>
  <si>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</si>
  <si>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</si>
  <si>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</si>
  <si>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</si>
  <si>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</si>
  <si>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</si>
  <si>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</si>
  <si>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</si>
  <si>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Magazine</t>
  </si>
  <si>
    <t>precat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</si>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</sst>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0" fillId="9" borderId="0" xfId="0" applyFill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5" fillId="10" borderId="1" xfId="2" applyFont="1" applyFill="1" applyBorder="1" applyAlignment="1">
      <alignment vertical="top" wrapText="1"/>
    </xf>
    <xf numFmtId="0" fontId="5" fillId="11" borderId="1" xfId="0" applyFont="1" applyFill="1" applyBorder="1" applyAlignment="1">
      <alignment vertical="top" wrapText="1"/>
    </xf>
    <xf numFmtId="0" fontId="0" fillId="11" borderId="1" xfId="0" applyFill="1" applyBorder="1" applyAlignment="1">
      <alignment horizontal="left" vertical="justify" wrapText="1" readingOrder="1"/>
    </xf>
    <xf numFmtId="0" fontId="2" fillId="11" borderId="1" xfId="0" applyFont="1" applyFill="1" applyBorder="1" applyAlignment="1" applyProtection="1">
      <alignment horizontal="left" vertical="justify" wrapText="1" readingOrder="1"/>
      <protection locked="0"/>
    </xf>
    <xf numFmtId="0" fontId="2" fillId="11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2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3" borderId="1" xfId="0" applyFont="1" applyFill="1" applyBorder="1" applyAlignment="1">
      <alignment vertical="top" wrapText="1"/>
    </xf>
    <xf numFmtId="0" fontId="11" fillId="13" borderId="1" xfId="0" applyFont="1" applyFill="1" applyBorder="1"/>
    <xf numFmtId="1" fontId="10" fillId="13" borderId="1" xfId="0" applyNumberFormat="1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/>
    </xf>
    <xf numFmtId="0" fontId="1" fillId="14" borderId="0" xfId="0" applyFont="1" applyFill="1" applyAlignment="1">
      <alignment horizontal="left" vertical="top" wrapText="1"/>
    </xf>
    <xf numFmtId="0" fontId="1" fillId="11" borderId="0" xfId="0" applyFont="1" applyFill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 vertical="top"/>
    </xf>
    <xf numFmtId="0" fontId="1" fillId="9" borderId="0" xfId="0" applyFont="1" applyFill="1" applyAlignment="1">
      <alignment horizontal="left" vertical="justify" wrapText="1" readingOrder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8"/>
      <c r="B2" s="5">
        <v>520</v>
      </c>
      <c r="C2" s="4" t="s">
        <v>4</v>
      </c>
      <c r="D2" s="5" t="s">
        <v>5</v>
      </c>
      <c r="E2" s="4">
        <f>SUMIF(C34:C10000, "pr", B34:B10000)</f>
        <v>96</v>
      </c>
      <c r="F2" s="6"/>
      <c r="G2" s="1"/>
      <c r="H2" s="1"/>
    </row>
    <row r="3" spans="1:9" ht="30" x14ac:dyDescent="0.2">
      <c r="A3" s="29"/>
      <c r="B3" s="5">
        <v>530</v>
      </c>
      <c r="C3" s="4" t="s">
        <v>6</v>
      </c>
      <c r="D3" s="5" t="s">
        <v>7</v>
      </c>
      <c r="E3" s="4">
        <f>SUMIF(C34:C1000, "pnr", B34:B10001)</f>
        <v>0</v>
      </c>
      <c r="F3" s="3"/>
    </row>
    <row r="4" spans="1:9" ht="30" x14ac:dyDescent="0.2">
      <c r="A4" s="29"/>
      <c r="B4" s="5">
        <v>526</v>
      </c>
      <c r="C4" s="4" t="s">
        <v>8</v>
      </c>
      <c r="D4" s="5" t="s">
        <v>9</v>
      </c>
      <c r="E4" s="4">
        <f>SUMIF(C34:C10002, "pf", B34:B10002)</f>
        <v>6</v>
      </c>
      <c r="F4" s="3"/>
    </row>
    <row r="5" spans="1:9" ht="30" x14ac:dyDescent="0.2">
      <c r="A5" s="29"/>
      <c r="B5" s="5">
        <v>531</v>
      </c>
      <c r="C5" s="4" t="s">
        <v>10</v>
      </c>
      <c r="D5" s="5" t="s">
        <v>11</v>
      </c>
      <c r="E5" s="4">
        <f>SUMIF(C34:C10003, "pbc", B34:B10003)</f>
        <v>7</v>
      </c>
      <c r="F5" s="3"/>
    </row>
    <row r="6" spans="1:9" ht="15.75" x14ac:dyDescent="0.2">
      <c r="A6" s="28"/>
      <c r="B6" s="26">
        <v>532</v>
      </c>
      <c r="C6" s="25" t="s">
        <v>70</v>
      </c>
      <c r="D6" s="26" t="s">
        <v>12</v>
      </c>
      <c r="E6" s="25">
        <f>SUMIF(C34:C10004, "ar", B34:B10004) + SUMIF(C34:C10004, "arj", B34:B10004)</f>
        <v>774</v>
      </c>
      <c r="F6" s="3"/>
    </row>
    <row r="7" spans="1:9" ht="30" x14ac:dyDescent="0.2">
      <c r="A7" s="29"/>
      <c r="B7" s="26">
        <v>534</v>
      </c>
      <c r="C7" s="25" t="s">
        <v>13</v>
      </c>
      <c r="D7" s="26" t="s">
        <v>14</v>
      </c>
      <c r="E7" s="25">
        <f>SUMIF(C34:C10005, "anr", B34:B10005)</f>
        <v>0</v>
      </c>
      <c r="F7" s="3"/>
    </row>
    <row r="8" spans="1:9" ht="45" x14ac:dyDescent="0.2">
      <c r="A8" s="28"/>
      <c r="B8" s="26">
        <v>536</v>
      </c>
      <c r="C8" s="25" t="s">
        <v>15</v>
      </c>
      <c r="D8" s="27" t="s">
        <v>16</v>
      </c>
      <c r="E8" s="25">
        <f>SUMIF(C34:C10006, "af", B34:B10006)</f>
        <v>16</v>
      </c>
      <c r="F8" s="3"/>
    </row>
    <row r="9" spans="1:9" ht="33.75" customHeight="1" x14ac:dyDescent="0.2">
      <c r="A9" s="28"/>
      <c r="B9" s="26">
        <v>537</v>
      </c>
      <c r="C9" s="25" t="s">
        <v>17</v>
      </c>
      <c r="D9" s="27" t="s">
        <v>18</v>
      </c>
      <c r="E9" s="25">
        <f>SUMIF(C34:C10007, "abc", B34:B10007)</f>
        <v>22</v>
      </c>
      <c r="F9" s="3"/>
    </row>
    <row r="10" spans="1:9" ht="31.5" customHeight="1" x14ac:dyDescent="0.2">
      <c r="A10" s="28"/>
      <c r="B10" s="26">
        <v>545</v>
      </c>
      <c r="C10" s="25" t="s">
        <v>69</v>
      </c>
      <c r="D10" s="24" t="s">
        <v>68</v>
      </c>
      <c r="E10" s="25">
        <f>SUMIF(C34:C10007, "arj", B34:B10007)</f>
        <v>94</v>
      </c>
      <c r="F10" s="3"/>
    </row>
    <row r="11" spans="1:9" ht="15.75" x14ac:dyDescent="0.2">
      <c r="A11" s="30"/>
      <c r="B11" s="8">
        <v>325</v>
      </c>
      <c r="C11" s="18" t="s">
        <v>63</v>
      </c>
      <c r="D11" s="8" t="s">
        <v>19</v>
      </c>
      <c r="E11" s="7">
        <f>SUMIF(C34:C10000, "tp", B34:B10000)</f>
        <v>14616</v>
      </c>
      <c r="F11" s="3"/>
    </row>
    <row r="12" spans="1:9" ht="15.75" x14ac:dyDescent="0.2">
      <c r="A12" s="29"/>
      <c r="B12" s="8">
        <v>454</v>
      </c>
      <c r="C12" s="7" t="s">
        <v>20</v>
      </c>
      <c r="D12" s="8" t="s">
        <v>21</v>
      </c>
      <c r="E12" s="7">
        <f>SUMIF(C34:C10009, "tav", B34:B10009)</f>
        <v>2776</v>
      </c>
      <c r="F12" s="6"/>
    </row>
    <row r="13" spans="1:9" ht="45" x14ac:dyDescent="0.2">
      <c r="A13" s="29"/>
      <c r="B13" s="22">
        <v>280</v>
      </c>
      <c r="C13" s="21" t="s">
        <v>22</v>
      </c>
      <c r="D13" s="22" t="s">
        <v>23</v>
      </c>
      <c r="E13" s="21">
        <f>SUMIF(C34:C10010,"vp",B34:B10010)+SUMIF(C34:C10010,"vpm",B34:B10010)</f>
        <v>14988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8"/>
      <c r="B14" s="22">
        <v>360</v>
      </c>
      <c r="C14" s="21" t="s">
        <v>24</v>
      </c>
      <c r="D14" s="22" t="s">
        <v>25</v>
      </c>
      <c r="E14" s="21">
        <f>SUMIF(C34:C10011, "vtb", B34:B10011)</f>
        <v>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8"/>
      <c r="B15" s="22">
        <v>380</v>
      </c>
      <c r="C15" s="21" t="s">
        <v>26</v>
      </c>
      <c r="D15" s="22" t="s">
        <v>27</v>
      </c>
      <c r="E15" s="21">
        <f>SUMIF(C34:C10012, "va", B34:B10012) + SUMIF(C34:C10013, "vam", B34:B10013)</f>
        <v>761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9"/>
      <c r="B16" s="22">
        <v>420</v>
      </c>
      <c r="C16" s="21" t="s">
        <v>28</v>
      </c>
      <c r="D16" s="22" t="s">
        <v>67</v>
      </c>
      <c r="E16" s="21">
        <f>SUMIF(C34:C10013, "vv", B34:B10013) + SUMIF(C34:C10014, "vvm", B34:B10014)</f>
        <v>2079</v>
      </c>
      <c r="F16" s="6"/>
      <c r="H16" t="s">
        <v>58</v>
      </c>
      <c r="I16" t="s">
        <v>59</v>
      </c>
    </row>
    <row r="17" spans="1:9" ht="31.5" x14ac:dyDescent="0.2">
      <c r="A17" s="29"/>
      <c r="B17" s="22">
        <v>430</v>
      </c>
      <c r="C17" s="21" t="s">
        <v>29</v>
      </c>
      <c r="D17" s="23" t="s">
        <v>64</v>
      </c>
      <c r="E17" s="21">
        <f>SUMIF(C34:C10014, "vcd", B34:B10014)</f>
        <v>0</v>
      </c>
      <c r="F17" s="6"/>
      <c r="H17" t="s">
        <v>29</v>
      </c>
      <c r="I17" t="s">
        <v>60</v>
      </c>
    </row>
    <row r="18" spans="1:9" ht="30" x14ac:dyDescent="0.2">
      <c r="A18" s="30"/>
      <c r="B18" s="22">
        <v>355</v>
      </c>
      <c r="C18" s="21" t="s">
        <v>30</v>
      </c>
      <c r="D18" s="22" t="s">
        <v>65</v>
      </c>
      <c r="E18" s="21">
        <f>SUMIF(C34:C10015, "vpm", B34:B10015)</f>
        <v>2</v>
      </c>
      <c r="F18" s="6"/>
      <c r="I18"/>
    </row>
    <row r="19" spans="1:9" ht="75" x14ac:dyDescent="0.2">
      <c r="A19" s="28"/>
      <c r="B19" s="22">
        <v>455</v>
      </c>
      <c r="C19" s="21" t="s">
        <v>31</v>
      </c>
      <c r="D19" s="22" t="s">
        <v>66</v>
      </c>
      <c r="E19" s="21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8"/>
      <c r="B20" s="10">
        <v>270</v>
      </c>
      <c r="C20" s="9" t="s">
        <v>32</v>
      </c>
      <c r="D20" s="10" t="s">
        <v>33</v>
      </c>
      <c r="E20" s="9">
        <f>SUMIF(C34:C10017, "avp", B34:B10017)</f>
        <v>1117</v>
      </c>
      <c r="F20" s="6"/>
      <c r="I20"/>
    </row>
    <row r="21" spans="1:9" ht="30" x14ac:dyDescent="0.2">
      <c r="A21" s="30"/>
      <c r="B21" s="10">
        <v>438</v>
      </c>
      <c r="C21" s="9" t="s">
        <v>34</v>
      </c>
      <c r="D21" s="10" t="s">
        <v>35</v>
      </c>
      <c r="E21" s="9">
        <f>SUMIF(C34:C10018, "avav", B34:B10018)</f>
        <v>248</v>
      </c>
      <c r="F21" s="6"/>
    </row>
    <row r="22" spans="1:9" ht="30" x14ac:dyDescent="0.2">
      <c r="A22" s="29"/>
      <c r="B22" s="12">
        <v>551</v>
      </c>
      <c r="C22" s="11" t="s">
        <v>36</v>
      </c>
      <c r="D22" s="12" t="s">
        <v>37</v>
      </c>
      <c r="E22" s="11">
        <f>SUMIF(C34:C10019, "cr", B34:B10019)</f>
        <v>18605</v>
      </c>
      <c r="F22" s="3"/>
    </row>
    <row r="23" spans="1:9" ht="30" x14ac:dyDescent="0.2">
      <c r="A23" s="29"/>
      <c r="B23" s="12">
        <v>552</v>
      </c>
      <c r="C23" s="11" t="s">
        <v>38</v>
      </c>
      <c r="D23" s="12" t="s">
        <v>39</v>
      </c>
      <c r="E23" s="11">
        <f>SUMIF(C34:C10020, "cnr", B34:B10020)</f>
        <v>0</v>
      </c>
      <c r="F23" s="3"/>
    </row>
    <row r="24" spans="1:9" ht="45" x14ac:dyDescent="0.2">
      <c r="A24" s="29"/>
      <c r="B24" s="12">
        <v>553</v>
      </c>
      <c r="C24" s="11" t="s">
        <v>40</v>
      </c>
      <c r="D24" s="12" t="s">
        <v>41</v>
      </c>
      <c r="E24" s="11">
        <f>SUMIF(C34:C10021, "cf", B34:B10021)</f>
        <v>200</v>
      </c>
      <c r="F24" s="3"/>
    </row>
    <row r="25" spans="1:9" ht="45" x14ac:dyDescent="0.2">
      <c r="A25" s="31"/>
      <c r="B25" s="12">
        <v>554</v>
      </c>
      <c r="C25" s="11" t="s">
        <v>42</v>
      </c>
      <c r="D25" s="12" t="s">
        <v>43</v>
      </c>
      <c r="E25" s="11">
        <f>SUMIF(C34:C10022, "cbc", B34:B10022)</f>
        <v>30</v>
      </c>
      <c r="F25" s="3"/>
    </row>
    <row r="26" spans="1:9" ht="15.75" x14ac:dyDescent="0.2">
      <c r="A26" s="29"/>
      <c r="B26" s="14">
        <v>565</v>
      </c>
      <c r="C26" s="13" t="s">
        <v>44</v>
      </c>
      <c r="D26" s="14" t="s">
        <v>45</v>
      </c>
      <c r="E26" s="13">
        <f>SUMIF(B34:B10022, "cc", A34:A10022)</f>
        <v>2833</v>
      </c>
      <c r="F26" s="3"/>
    </row>
    <row r="27" spans="1:9" ht="15.75" x14ac:dyDescent="0.2">
      <c r="A27" s="28"/>
      <c r="B27" s="14">
        <v>566</v>
      </c>
      <c r="C27" s="19" t="s">
        <v>46</v>
      </c>
      <c r="D27" s="14" t="s">
        <v>47</v>
      </c>
      <c r="E27" s="13">
        <f>SUMIF(C34:C10022, "cbk", A34:A10022)</f>
        <v>10402</v>
      </c>
      <c r="F27" s="3"/>
    </row>
    <row r="28" spans="1:9" ht="45" x14ac:dyDescent="0.2">
      <c r="A28" s="29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8"/>
      <c r="B29" s="20">
        <v>660</v>
      </c>
      <c r="C29" s="15"/>
      <c r="D29" s="16" t="s">
        <v>50</v>
      </c>
      <c r="E29" s="15">
        <f>SUMIF(C34:C10000, "b_ill", B34:B10000)</f>
        <v>0</v>
      </c>
      <c r="F29" s="47" t="s">
        <v>77</v>
      </c>
    </row>
    <row r="30" spans="1:9" ht="31.5" x14ac:dyDescent="0.2">
      <c r="A30" s="32"/>
      <c r="B30" s="35">
        <v>665</v>
      </c>
      <c r="C30" s="36"/>
      <c r="D30" s="37" t="s">
        <v>51</v>
      </c>
      <c r="E30" s="36">
        <f>SUMIF(C34:C10000, "l_ill", B34:B10000)</f>
        <v>0</v>
      </c>
      <c r="F30" s="17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3790</v>
      </c>
    </row>
    <row r="32" spans="1:9" ht="38.25" x14ac:dyDescent="0.2">
      <c r="A32" s="33"/>
      <c r="B32" s="41"/>
      <c r="C32" s="40"/>
      <c r="D32" s="39" t="s">
        <v>72</v>
      </c>
      <c r="E32" s="46">
        <v>3790</v>
      </c>
      <c r="F32" s="45" t="s">
        <v>75</v>
      </c>
    </row>
    <row r="33" spans="1:35" ht="51" x14ac:dyDescent="0.2">
      <c r="A33" s="34"/>
      <c r="B33" s="41"/>
      <c r="C33" s="40"/>
      <c r="D33" s="39" t="s">
        <v>73</v>
      </c>
      <c r="E33" s="43" t="s">
        <v>74</v>
      </c>
      <c r="F33" s="44" t="s">
        <v>76</v>
      </c>
    </row>
    <row r="34" spans="1:35" ht="15.75" x14ac:dyDescent="0.2">
      <c r="A34" s="3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3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A36" t="s">
        <v>78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A37" t="s">
        <v>79</v>
      </c>
      <c r="B37" t="s">
        <v>80</v>
      </c>
      <c r="C37" t="s">
        <v>81</v>
      </c>
      <c r="D37" t="s">
        <v>82</v>
      </c>
      <c r="E37" t="s">
        <v>83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B38">
        <v>63</v>
      </c>
      <c r="C38" t="s">
        <v>4</v>
      </c>
      <c r="D38" t="s">
        <v>84</v>
      </c>
      <c r="E38" t="s">
        <v>85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B39">
        <v>22</v>
      </c>
      <c r="C39" t="s">
        <v>4</v>
      </c>
      <c r="D39" t="s">
        <v>84</v>
      </c>
      <c r="E39" t="s">
        <v>86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11</v>
      </c>
      <c r="C40" t="s">
        <v>4</v>
      </c>
      <c r="D40" t="s">
        <v>84</v>
      </c>
      <c r="E40" t="s">
        <v>87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3</v>
      </c>
      <c r="C41" t="s">
        <v>10</v>
      </c>
      <c r="D41" t="s">
        <v>84</v>
      </c>
      <c r="E41" t="s">
        <v>88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A43" t="s">
        <v>89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A44" t="s">
        <v>90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A45" t="s">
        <v>79</v>
      </c>
      <c r="B45" t="s">
        <v>91</v>
      </c>
      <c r="C45" t="s">
        <v>81</v>
      </c>
      <c r="D45" t="s">
        <v>82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1</v>
      </c>
      <c r="C46" t="s">
        <v>8</v>
      </c>
      <c r="D46" t="s">
        <v>92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B47">
        <v>1</v>
      </c>
      <c r="C47" t="s">
        <v>10</v>
      </c>
      <c r="D47" t="s">
        <v>93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1</v>
      </c>
      <c r="C48" t="s">
        <v>8</v>
      </c>
      <c r="D48" t="s">
        <v>94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4</v>
      </c>
      <c r="C49" t="s">
        <v>8</v>
      </c>
      <c r="D49" t="s">
        <v>95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1</v>
      </c>
      <c r="C50" t="s">
        <v>10</v>
      </c>
      <c r="D50" t="s">
        <v>96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1</v>
      </c>
      <c r="C51" t="s">
        <v>10</v>
      </c>
      <c r="D51" t="s">
        <v>97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10</v>
      </c>
      <c r="D52" t="s">
        <v>98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A54" t="s">
        <v>99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A55" t="s">
        <v>100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A56" t="s">
        <v>79</v>
      </c>
      <c r="B56" t="s">
        <v>91</v>
      </c>
      <c r="C56" t="s">
        <v>81</v>
      </c>
      <c r="D56" t="s">
        <v>82</v>
      </c>
      <c r="E56" t="s">
        <v>83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</v>
      </c>
      <c r="C57" t="s">
        <v>15</v>
      </c>
      <c r="D57" t="s">
        <v>101</v>
      </c>
      <c r="E57" t="s">
        <v>102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15</v>
      </c>
      <c r="D58" t="s">
        <v>92</v>
      </c>
      <c r="E58" t="s">
        <v>85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1</v>
      </c>
      <c r="C59" t="s">
        <v>17</v>
      </c>
      <c r="D59" t="s">
        <v>93</v>
      </c>
      <c r="E59" t="s">
        <v>85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</v>
      </c>
      <c r="C60" t="s">
        <v>15</v>
      </c>
      <c r="D60" t="s">
        <v>94</v>
      </c>
      <c r="E60" t="s">
        <v>102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1</v>
      </c>
      <c r="C61" t="s">
        <v>17</v>
      </c>
      <c r="D61" t="s">
        <v>103</v>
      </c>
      <c r="E61" t="s">
        <v>88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1</v>
      </c>
      <c r="C62" t="s">
        <v>17</v>
      </c>
      <c r="D62" t="s">
        <v>104</v>
      </c>
      <c r="E62" t="s">
        <v>85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</v>
      </c>
      <c r="C63" t="s">
        <v>17</v>
      </c>
      <c r="D63" t="s">
        <v>105</v>
      </c>
      <c r="E63" t="s">
        <v>88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</v>
      </c>
      <c r="C64" t="s">
        <v>15</v>
      </c>
      <c r="D64" t="s">
        <v>106</v>
      </c>
      <c r="E64" t="s">
        <v>85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8</v>
      </c>
      <c r="C65" t="s">
        <v>15</v>
      </c>
      <c r="D65" t="s">
        <v>95</v>
      </c>
      <c r="E65" t="s">
        <v>85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1</v>
      </c>
      <c r="C66" t="s">
        <v>15</v>
      </c>
      <c r="D66" t="s">
        <v>95</v>
      </c>
      <c r="E66" t="s">
        <v>88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1</v>
      </c>
      <c r="C67" t="s">
        <v>15</v>
      </c>
      <c r="D67" t="s">
        <v>95</v>
      </c>
      <c r="E67" t="s">
        <v>107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1</v>
      </c>
      <c r="C68" t="s">
        <v>15</v>
      </c>
      <c r="D68" t="s">
        <v>95</v>
      </c>
      <c r="E68" t="s">
        <v>102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1</v>
      </c>
      <c r="C69" t="s">
        <v>17</v>
      </c>
      <c r="D69" t="s">
        <v>108</v>
      </c>
      <c r="E69" t="s">
        <v>85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1</v>
      </c>
      <c r="C70" t="s">
        <v>17</v>
      </c>
      <c r="D70" t="s">
        <v>96</v>
      </c>
      <c r="E70" t="s">
        <v>85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1</v>
      </c>
      <c r="C71" t="s">
        <v>17</v>
      </c>
      <c r="D71" t="s">
        <v>109</v>
      </c>
      <c r="E71" t="s">
        <v>88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1</v>
      </c>
      <c r="C72" t="s">
        <v>17</v>
      </c>
      <c r="D72" t="s">
        <v>110</v>
      </c>
      <c r="E72" t="s">
        <v>85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1</v>
      </c>
      <c r="C73" t="s">
        <v>15</v>
      </c>
      <c r="D73" t="s">
        <v>111</v>
      </c>
      <c r="E73" t="s">
        <v>88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1</v>
      </c>
      <c r="C74" t="s">
        <v>17</v>
      </c>
      <c r="D74" t="s">
        <v>97</v>
      </c>
      <c r="E74" t="s">
        <v>88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623</v>
      </c>
      <c r="C75" t="s">
        <v>112</v>
      </c>
      <c r="D75" t="s">
        <v>84</v>
      </c>
      <c r="E75" t="s">
        <v>85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11</v>
      </c>
      <c r="C76" t="s">
        <v>17</v>
      </c>
      <c r="D76" t="s">
        <v>84</v>
      </c>
      <c r="E76" t="s">
        <v>88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1</v>
      </c>
      <c r="C77" t="s">
        <v>112</v>
      </c>
      <c r="D77" t="s">
        <v>84</v>
      </c>
      <c r="E77" t="s">
        <v>113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1</v>
      </c>
      <c r="C78" t="s">
        <v>112</v>
      </c>
      <c r="D78" t="s">
        <v>84</v>
      </c>
      <c r="E78" t="s">
        <v>114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94</v>
      </c>
      <c r="C79" t="s">
        <v>69</v>
      </c>
      <c r="D79" t="s">
        <v>84</v>
      </c>
      <c r="E79" t="s">
        <v>86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1</v>
      </c>
      <c r="C80" t="s">
        <v>112</v>
      </c>
      <c r="D80" t="s">
        <v>84</v>
      </c>
      <c r="E80" t="s">
        <v>107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B81">
        <v>14</v>
      </c>
      <c r="C81" t="s">
        <v>112</v>
      </c>
      <c r="D81" t="s">
        <v>84</v>
      </c>
      <c r="E81" t="s">
        <v>102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B82">
        <v>40</v>
      </c>
      <c r="C82" t="s">
        <v>112</v>
      </c>
      <c r="D82" t="s">
        <v>84</v>
      </c>
      <c r="E82" t="s">
        <v>87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B83">
        <v>2</v>
      </c>
      <c r="C83" t="s">
        <v>17</v>
      </c>
      <c r="D83" t="s">
        <v>98</v>
      </c>
      <c r="E83" t="s">
        <v>88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A85" t="s">
        <v>115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A86" t="s">
        <v>79</v>
      </c>
      <c r="B86" t="s">
        <v>116</v>
      </c>
      <c r="C86" t="s">
        <v>81</v>
      </c>
      <c r="D86" t="s">
        <v>117</v>
      </c>
      <c r="E86" t="s">
        <v>118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B87">
        <v>1956</v>
      </c>
      <c r="C87" t="s">
        <v>63</v>
      </c>
      <c r="D87" t="s">
        <v>119</v>
      </c>
      <c r="E87" t="s">
        <v>120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B88">
        <v>1</v>
      </c>
      <c r="C88" t="s">
        <v>63</v>
      </c>
      <c r="D88" t="s">
        <v>119</v>
      </c>
      <c r="E88" t="s">
        <v>121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B89">
        <v>14</v>
      </c>
      <c r="C89" t="s">
        <v>63</v>
      </c>
      <c r="D89" t="s">
        <v>122</v>
      </c>
      <c r="E89" t="s">
        <v>120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B90">
        <v>3739</v>
      </c>
      <c r="C90" t="s">
        <v>63</v>
      </c>
      <c r="D90" t="s">
        <v>123</v>
      </c>
      <c r="E90" t="s">
        <v>120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B91">
        <v>1</v>
      </c>
      <c r="C91" t="s">
        <v>63</v>
      </c>
      <c r="D91" t="s">
        <v>123</v>
      </c>
      <c r="E91" t="s">
        <v>121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x14ac:dyDescent="0.2">
      <c r="B92">
        <v>2747</v>
      </c>
      <c r="C92" t="s">
        <v>63</v>
      </c>
      <c r="D92" t="s">
        <v>124</v>
      </c>
      <c r="E92" t="s">
        <v>120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x14ac:dyDescent="0.2">
      <c r="B93">
        <v>4</v>
      </c>
      <c r="C93" t="s">
        <v>63</v>
      </c>
      <c r="D93" t="s">
        <v>124</v>
      </c>
      <c r="E93" t="s">
        <v>121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x14ac:dyDescent="0.2">
      <c r="B94">
        <v>117</v>
      </c>
      <c r="C94" t="s">
        <v>63</v>
      </c>
      <c r="D94" t="s">
        <v>125</v>
      </c>
      <c r="E94" t="s">
        <v>120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">
      <c r="B95">
        <v>40</v>
      </c>
      <c r="C95" t="s">
        <v>63</v>
      </c>
      <c r="D95" t="s">
        <v>125</v>
      </c>
      <c r="E95" t="s">
        <v>126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x14ac:dyDescent="0.2">
      <c r="B96">
        <v>6</v>
      </c>
      <c r="C96" t="s">
        <v>63</v>
      </c>
      <c r="D96" t="s">
        <v>125</v>
      </c>
      <c r="E96" t="s">
        <v>127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185</v>
      </c>
      <c r="C97" t="s">
        <v>20</v>
      </c>
      <c r="D97" t="s">
        <v>125</v>
      </c>
      <c r="E97" t="s">
        <v>57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1</v>
      </c>
      <c r="C98" t="s">
        <v>63</v>
      </c>
      <c r="D98" t="s">
        <v>125</v>
      </c>
      <c r="E98" t="s">
        <v>121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127</v>
      </c>
      <c r="C99" t="s">
        <v>20</v>
      </c>
      <c r="D99" t="s">
        <v>128</v>
      </c>
      <c r="E99" t="s">
        <v>129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25</v>
      </c>
      <c r="C100" t="s">
        <v>20</v>
      </c>
      <c r="D100" t="s">
        <v>128</v>
      </c>
      <c r="E100" t="s">
        <v>120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56</v>
      </c>
      <c r="C101" t="s">
        <v>20</v>
      </c>
      <c r="D101" t="s">
        <v>130</v>
      </c>
      <c r="E101" t="s">
        <v>131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2</v>
      </c>
      <c r="C102" t="s">
        <v>20</v>
      </c>
      <c r="D102" t="s">
        <v>130</v>
      </c>
      <c r="E102" t="s">
        <v>121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1</v>
      </c>
      <c r="C103" t="s">
        <v>63</v>
      </c>
      <c r="D103" t="s">
        <v>132</v>
      </c>
      <c r="E103" t="s">
        <v>120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943</v>
      </c>
      <c r="C104" t="s">
        <v>63</v>
      </c>
      <c r="D104" t="s">
        <v>133</v>
      </c>
      <c r="E104" t="s">
        <v>120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1</v>
      </c>
      <c r="C105" t="s">
        <v>63</v>
      </c>
      <c r="D105" t="s">
        <v>133</v>
      </c>
      <c r="E105" t="s">
        <v>121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609</v>
      </c>
      <c r="C106" t="s">
        <v>63</v>
      </c>
      <c r="D106" t="s">
        <v>134</v>
      </c>
      <c r="E106" t="s">
        <v>120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1</v>
      </c>
      <c r="C107" t="s">
        <v>20</v>
      </c>
      <c r="D107" t="s">
        <v>135</v>
      </c>
      <c r="E107" t="s">
        <v>120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1537</v>
      </c>
      <c r="C108" t="s">
        <v>20</v>
      </c>
      <c r="D108" t="s">
        <v>135</v>
      </c>
      <c r="E108" t="s">
        <v>131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3</v>
      </c>
      <c r="C109" t="s">
        <v>20</v>
      </c>
      <c r="D109" t="s">
        <v>135</v>
      </c>
      <c r="E109" t="s">
        <v>121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1</v>
      </c>
      <c r="D110" t="s">
        <v>136</v>
      </c>
      <c r="E110" t="s">
        <v>120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58</v>
      </c>
      <c r="C111" t="s">
        <v>63</v>
      </c>
      <c r="D111" t="s">
        <v>137</v>
      </c>
      <c r="E111" t="s">
        <v>120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2</v>
      </c>
      <c r="C112" t="s">
        <v>63</v>
      </c>
      <c r="D112" t="s">
        <v>138</v>
      </c>
      <c r="E112" t="s">
        <v>120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9</v>
      </c>
      <c r="C113" t="s">
        <v>63</v>
      </c>
      <c r="D113" t="s">
        <v>139</v>
      </c>
      <c r="E113" t="s">
        <v>120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2</v>
      </c>
      <c r="C114" t="s">
        <v>63</v>
      </c>
      <c r="D114" t="s">
        <v>140</v>
      </c>
      <c r="E114" t="s">
        <v>120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816</v>
      </c>
      <c r="C115" t="s">
        <v>63</v>
      </c>
      <c r="D115" t="s">
        <v>141</v>
      </c>
      <c r="E115" t="s">
        <v>120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1468</v>
      </c>
      <c r="C116" t="s">
        <v>63</v>
      </c>
      <c r="D116" t="s">
        <v>142</v>
      </c>
      <c r="E116" t="s">
        <v>120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2</v>
      </c>
      <c r="C117" t="s">
        <v>63</v>
      </c>
      <c r="D117" t="s">
        <v>142</v>
      </c>
      <c r="E117" t="s">
        <v>121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1526</v>
      </c>
      <c r="C118" t="s">
        <v>63</v>
      </c>
      <c r="D118" t="s">
        <v>143</v>
      </c>
      <c r="E118" t="s">
        <v>120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8</v>
      </c>
      <c r="C119" t="s">
        <v>63</v>
      </c>
      <c r="D119" t="s">
        <v>144</v>
      </c>
      <c r="E119" t="s">
        <v>120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1</v>
      </c>
      <c r="C120" t="s">
        <v>63</v>
      </c>
      <c r="D120" t="s">
        <v>144</v>
      </c>
      <c r="E120" t="s">
        <v>126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82</v>
      </c>
      <c r="C121" t="s">
        <v>63</v>
      </c>
      <c r="D121" t="s">
        <v>145</v>
      </c>
      <c r="E121" t="s">
        <v>126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5</v>
      </c>
      <c r="C122" t="s">
        <v>63</v>
      </c>
      <c r="D122" t="s">
        <v>145</v>
      </c>
      <c r="E122" t="s">
        <v>121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574</v>
      </c>
      <c r="C123" t="s">
        <v>20</v>
      </c>
      <c r="D123" t="s">
        <v>146</v>
      </c>
      <c r="E123" t="s">
        <v>147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1</v>
      </c>
      <c r="C124" t="s">
        <v>20</v>
      </c>
      <c r="D124" t="s">
        <v>146</v>
      </c>
      <c r="E124" t="s">
        <v>121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61</v>
      </c>
      <c r="C125" t="s">
        <v>63</v>
      </c>
      <c r="D125" t="s">
        <v>148</v>
      </c>
      <c r="E125" t="s">
        <v>120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4</v>
      </c>
      <c r="C126" t="s">
        <v>63</v>
      </c>
      <c r="D126" t="s">
        <v>149</v>
      </c>
      <c r="E126" t="s">
        <v>120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63</v>
      </c>
      <c r="C127" t="s">
        <v>63</v>
      </c>
      <c r="D127" t="s">
        <v>149</v>
      </c>
      <c r="E127" t="s">
        <v>127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1</v>
      </c>
      <c r="C128" t="s">
        <v>63</v>
      </c>
      <c r="D128" t="s">
        <v>149</v>
      </c>
      <c r="E128" t="s">
        <v>121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x14ac:dyDescent="0.2">
      <c r="B129">
        <v>309</v>
      </c>
      <c r="C129" t="s">
        <v>63</v>
      </c>
      <c r="D129" t="s">
        <v>150</v>
      </c>
      <c r="E129" t="s">
        <v>120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x14ac:dyDescent="0.2">
      <c r="B130">
        <v>21</v>
      </c>
      <c r="C130" t="s">
        <v>20</v>
      </c>
      <c r="D130" t="s">
        <v>150</v>
      </c>
      <c r="E130" t="s">
        <v>147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x14ac:dyDescent="0.2">
      <c r="B131">
        <v>2</v>
      </c>
      <c r="C131" t="s">
        <v>20</v>
      </c>
      <c r="D131" t="s">
        <v>150</v>
      </c>
      <c r="E131" t="s">
        <v>131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x14ac:dyDescent="0.2">
      <c r="B132">
        <v>23</v>
      </c>
      <c r="C132" t="s">
        <v>20</v>
      </c>
      <c r="D132" t="s">
        <v>150</v>
      </c>
      <c r="E132" t="s">
        <v>57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x14ac:dyDescent="0.2">
      <c r="B133">
        <v>1</v>
      </c>
      <c r="C133" t="s">
        <v>63</v>
      </c>
      <c r="D133" t="s">
        <v>151</v>
      </c>
      <c r="E133" t="s">
        <v>120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x14ac:dyDescent="0.2">
      <c r="B134">
        <v>3</v>
      </c>
      <c r="C134" t="s">
        <v>63</v>
      </c>
      <c r="D134" t="s">
        <v>152</v>
      </c>
      <c r="E134" t="s">
        <v>120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x14ac:dyDescent="0.2">
      <c r="B135">
        <v>1</v>
      </c>
      <c r="C135" t="s">
        <v>20</v>
      </c>
      <c r="D135" t="s">
        <v>152</v>
      </c>
      <c r="E135" t="s">
        <v>131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x14ac:dyDescent="0.2">
      <c r="B136">
        <v>3</v>
      </c>
      <c r="C136" t="s">
        <v>63</v>
      </c>
      <c r="D136" t="s">
        <v>152</v>
      </c>
      <c r="E136" t="s">
        <v>121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x14ac:dyDescent="0.2">
      <c r="B137">
        <v>218</v>
      </c>
      <c r="C137" t="s">
        <v>20</v>
      </c>
      <c r="D137" t="s">
        <v>153</v>
      </c>
      <c r="E137" t="s">
        <v>57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x14ac:dyDescent="0.2">
      <c r="B138">
        <v>12</v>
      </c>
      <c r="C138" t="s">
        <v>63</v>
      </c>
      <c r="D138" t="s">
        <v>154</v>
      </c>
      <c r="E138" t="s">
        <v>120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x14ac:dyDescent="0.2"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x14ac:dyDescent="0.2">
      <c r="A140" t="s">
        <v>155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x14ac:dyDescent="0.2">
      <c r="A141" t="s">
        <v>79</v>
      </c>
      <c r="B141" t="s">
        <v>156</v>
      </c>
      <c r="C141" t="s">
        <v>81</v>
      </c>
      <c r="D141" t="s">
        <v>117</v>
      </c>
      <c r="E141" t="s">
        <v>118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x14ac:dyDescent="0.2">
      <c r="B142">
        <v>1975</v>
      </c>
      <c r="C142" t="s">
        <v>52</v>
      </c>
      <c r="D142" t="s">
        <v>119</v>
      </c>
      <c r="E142" t="s">
        <v>120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x14ac:dyDescent="0.2">
      <c r="B143">
        <v>1</v>
      </c>
      <c r="C143" t="s">
        <v>52</v>
      </c>
      <c r="D143" t="s">
        <v>119</v>
      </c>
      <c r="E143" t="s">
        <v>121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x14ac:dyDescent="0.2">
      <c r="B144">
        <v>14</v>
      </c>
      <c r="C144" t="s">
        <v>52</v>
      </c>
      <c r="D144" t="s">
        <v>122</v>
      </c>
      <c r="E144" t="s">
        <v>120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3772</v>
      </c>
      <c r="C145" t="s">
        <v>52</v>
      </c>
      <c r="D145" t="s">
        <v>123</v>
      </c>
      <c r="E145" t="s">
        <v>120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1</v>
      </c>
      <c r="C146" t="s">
        <v>52</v>
      </c>
      <c r="D146" t="s">
        <v>123</v>
      </c>
      <c r="E146" t="s">
        <v>121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2767</v>
      </c>
      <c r="C147" t="s">
        <v>52</v>
      </c>
      <c r="D147" t="s">
        <v>124</v>
      </c>
      <c r="E147" t="s">
        <v>120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4</v>
      </c>
      <c r="C148" t="s">
        <v>52</v>
      </c>
      <c r="D148" t="s">
        <v>124</v>
      </c>
      <c r="E148" t="s">
        <v>121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146</v>
      </c>
      <c r="C149" t="s">
        <v>52</v>
      </c>
      <c r="D149" t="s">
        <v>125</v>
      </c>
      <c r="E149" t="s">
        <v>120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76</v>
      </c>
      <c r="C150" t="s">
        <v>52</v>
      </c>
      <c r="D150" t="s">
        <v>125</v>
      </c>
      <c r="E150" t="s">
        <v>126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6</v>
      </c>
      <c r="C151" t="s">
        <v>52</v>
      </c>
      <c r="D151" t="s">
        <v>125</v>
      </c>
      <c r="E151" t="s">
        <v>127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185</v>
      </c>
      <c r="C152" t="s">
        <v>56</v>
      </c>
      <c r="D152" t="s">
        <v>125</v>
      </c>
      <c r="E152" t="s">
        <v>57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1</v>
      </c>
      <c r="C153" t="s">
        <v>52</v>
      </c>
      <c r="D153" t="s">
        <v>125</v>
      </c>
      <c r="E153" t="s">
        <v>121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127</v>
      </c>
      <c r="C154" t="s">
        <v>54</v>
      </c>
      <c r="D154" t="s">
        <v>128</v>
      </c>
      <c r="E154" t="s">
        <v>129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25</v>
      </c>
      <c r="C155" t="s">
        <v>54</v>
      </c>
      <c r="D155" t="s">
        <v>128</v>
      </c>
      <c r="E155" t="s">
        <v>120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57</v>
      </c>
      <c r="C156" t="s">
        <v>56</v>
      </c>
      <c r="D156" t="s">
        <v>130</v>
      </c>
      <c r="E156" t="s">
        <v>131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2</v>
      </c>
      <c r="C157" t="s">
        <v>56</v>
      </c>
      <c r="D157" t="s">
        <v>130</v>
      </c>
      <c r="E157" t="s">
        <v>121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9</v>
      </c>
      <c r="C158" t="s">
        <v>52</v>
      </c>
      <c r="D158" t="s">
        <v>132</v>
      </c>
      <c r="E158" t="s">
        <v>120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960</v>
      </c>
      <c r="C159" t="s">
        <v>52</v>
      </c>
      <c r="D159" t="s">
        <v>133</v>
      </c>
      <c r="E159" t="s">
        <v>120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1</v>
      </c>
      <c r="C160" t="s">
        <v>52</v>
      </c>
      <c r="D160" t="s">
        <v>133</v>
      </c>
      <c r="E160" t="s">
        <v>121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614</v>
      </c>
      <c r="C161" t="s">
        <v>52</v>
      </c>
      <c r="D161" t="s">
        <v>134</v>
      </c>
      <c r="E161" t="s">
        <v>120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1</v>
      </c>
      <c r="C162" t="s">
        <v>56</v>
      </c>
      <c r="D162" t="s">
        <v>135</v>
      </c>
      <c r="E162" t="s">
        <v>120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1577</v>
      </c>
      <c r="C163" t="s">
        <v>56</v>
      </c>
      <c r="D163" t="s">
        <v>135</v>
      </c>
      <c r="E163" t="s">
        <v>131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3</v>
      </c>
      <c r="C164" t="s">
        <v>56</v>
      </c>
      <c r="D164" t="s">
        <v>135</v>
      </c>
      <c r="E164" t="s">
        <v>121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2</v>
      </c>
      <c r="D165" t="s">
        <v>136</v>
      </c>
      <c r="E165" t="s">
        <v>120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59</v>
      </c>
      <c r="C166" t="s">
        <v>52</v>
      </c>
      <c r="D166" t="s">
        <v>137</v>
      </c>
      <c r="E166" t="s">
        <v>120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2</v>
      </c>
      <c r="C167" t="s">
        <v>52</v>
      </c>
      <c r="D167" t="s">
        <v>138</v>
      </c>
      <c r="E167" t="s">
        <v>120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9</v>
      </c>
      <c r="C168" t="s">
        <v>52</v>
      </c>
      <c r="D168" t="s">
        <v>139</v>
      </c>
      <c r="E168" t="s">
        <v>120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2</v>
      </c>
      <c r="C169" t="s">
        <v>30</v>
      </c>
      <c r="D169" t="s">
        <v>140</v>
      </c>
      <c r="E169" t="s">
        <v>120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822</v>
      </c>
      <c r="C170" t="s">
        <v>52</v>
      </c>
      <c r="D170" t="s">
        <v>141</v>
      </c>
      <c r="E170" t="s">
        <v>120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1491</v>
      </c>
      <c r="C171" t="s">
        <v>52</v>
      </c>
      <c r="D171" t="s">
        <v>142</v>
      </c>
      <c r="E171" t="s">
        <v>120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2</v>
      </c>
      <c r="C172" t="s">
        <v>52</v>
      </c>
      <c r="D172" t="s">
        <v>142</v>
      </c>
      <c r="E172" t="s">
        <v>121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1539</v>
      </c>
      <c r="C173" t="s">
        <v>52</v>
      </c>
      <c r="D173" t="s">
        <v>143</v>
      </c>
      <c r="E173" t="s">
        <v>120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8</v>
      </c>
      <c r="C174" t="s">
        <v>52</v>
      </c>
      <c r="D174" t="s">
        <v>144</v>
      </c>
      <c r="E174" t="s">
        <v>120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1</v>
      </c>
      <c r="C175" t="s">
        <v>52</v>
      </c>
      <c r="D175" t="s">
        <v>144</v>
      </c>
      <c r="E175" t="s">
        <v>126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231</v>
      </c>
      <c r="C176" t="s">
        <v>52</v>
      </c>
      <c r="D176" t="s">
        <v>145</v>
      </c>
      <c r="E176" t="s">
        <v>126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7</v>
      </c>
      <c r="C177" t="s">
        <v>52</v>
      </c>
      <c r="D177" t="s">
        <v>145</v>
      </c>
      <c r="E177" t="s">
        <v>121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587</v>
      </c>
      <c r="C178" t="s">
        <v>54</v>
      </c>
      <c r="D178" t="s">
        <v>146</v>
      </c>
      <c r="E178" t="s">
        <v>147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1</v>
      </c>
      <c r="C179" t="s">
        <v>54</v>
      </c>
      <c r="D179" t="s">
        <v>146</v>
      </c>
      <c r="E179" t="s">
        <v>121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61</v>
      </c>
      <c r="C180" t="s">
        <v>52</v>
      </c>
      <c r="D180" t="s">
        <v>148</v>
      </c>
      <c r="E180" t="s">
        <v>120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4</v>
      </c>
      <c r="C181" t="s">
        <v>52</v>
      </c>
      <c r="D181" t="s">
        <v>149</v>
      </c>
      <c r="E181" t="s">
        <v>120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65</v>
      </c>
      <c r="C182" t="s">
        <v>52</v>
      </c>
      <c r="D182" t="s">
        <v>149</v>
      </c>
      <c r="E182" t="s">
        <v>127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1</v>
      </c>
      <c r="C183" t="s">
        <v>52</v>
      </c>
      <c r="D183" t="s">
        <v>149</v>
      </c>
      <c r="E183" t="s">
        <v>121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318</v>
      </c>
      <c r="C184" t="s">
        <v>52</v>
      </c>
      <c r="D184" t="s">
        <v>150</v>
      </c>
      <c r="E184" t="s">
        <v>120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21</v>
      </c>
      <c r="C185" t="s">
        <v>54</v>
      </c>
      <c r="D185" t="s">
        <v>150</v>
      </c>
      <c r="E185" t="s">
        <v>147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3</v>
      </c>
      <c r="C186" t="s">
        <v>56</v>
      </c>
      <c r="D186" t="s">
        <v>150</v>
      </c>
      <c r="E186" t="s">
        <v>131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25</v>
      </c>
      <c r="C187" t="s">
        <v>56</v>
      </c>
      <c r="D187" t="s">
        <v>150</v>
      </c>
      <c r="E187" t="s">
        <v>57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1</v>
      </c>
      <c r="C188" t="s">
        <v>52</v>
      </c>
      <c r="D188" t="s">
        <v>151</v>
      </c>
      <c r="E188" t="s">
        <v>120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3</v>
      </c>
      <c r="C189" t="s">
        <v>52</v>
      </c>
      <c r="D189" t="s">
        <v>152</v>
      </c>
      <c r="E189" t="s">
        <v>120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1</v>
      </c>
      <c r="C190" t="s">
        <v>56</v>
      </c>
      <c r="D190" t="s">
        <v>152</v>
      </c>
      <c r="E190" t="s">
        <v>131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3</v>
      </c>
      <c r="C191" t="s">
        <v>52</v>
      </c>
      <c r="D191" t="s">
        <v>152</v>
      </c>
      <c r="E191" t="s">
        <v>121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225</v>
      </c>
      <c r="C192" t="s">
        <v>56</v>
      </c>
      <c r="D192" t="s">
        <v>153</v>
      </c>
      <c r="E192" t="s">
        <v>57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1:35" x14ac:dyDescent="0.2">
      <c r="B193">
        <v>12</v>
      </c>
      <c r="C193" t="s">
        <v>52</v>
      </c>
      <c r="D193" t="s">
        <v>154</v>
      </c>
      <c r="E193" t="s">
        <v>120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:35" x14ac:dyDescent="0.2"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x14ac:dyDescent="0.2">
      <c r="A195" t="s">
        <v>157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x14ac:dyDescent="0.2">
      <c r="A196" t="s">
        <v>79</v>
      </c>
      <c r="B196" t="s">
        <v>156</v>
      </c>
      <c r="C196" t="s">
        <v>81</v>
      </c>
      <c r="D196" t="s">
        <v>117</v>
      </c>
      <c r="E196" t="s">
        <v>118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x14ac:dyDescent="0.2">
      <c r="B197">
        <v>223</v>
      </c>
      <c r="C197" t="s">
        <v>32</v>
      </c>
      <c r="D197" t="s">
        <v>119</v>
      </c>
      <c r="E197" t="s">
        <v>120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x14ac:dyDescent="0.2">
      <c r="B198">
        <v>231</v>
      </c>
      <c r="C198" t="s">
        <v>32</v>
      </c>
      <c r="D198" t="s">
        <v>123</v>
      </c>
      <c r="E198" t="s">
        <v>120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x14ac:dyDescent="0.2">
      <c r="B199">
        <v>263</v>
      </c>
      <c r="C199" t="s">
        <v>32</v>
      </c>
      <c r="D199" t="s">
        <v>124</v>
      </c>
      <c r="E199" t="s">
        <v>120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:35" x14ac:dyDescent="0.2">
      <c r="B200">
        <v>6</v>
      </c>
      <c r="C200" t="s">
        <v>32</v>
      </c>
      <c r="D200" t="s">
        <v>125</v>
      </c>
      <c r="E200" t="s">
        <v>126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1:35" x14ac:dyDescent="0.2">
      <c r="B201">
        <v>13</v>
      </c>
      <c r="C201" t="s">
        <v>34</v>
      </c>
      <c r="D201" t="s">
        <v>128</v>
      </c>
      <c r="E201" t="s">
        <v>129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1:35" x14ac:dyDescent="0.2">
      <c r="B202">
        <v>2</v>
      </c>
      <c r="C202" t="s">
        <v>34</v>
      </c>
      <c r="D202" t="s">
        <v>128</v>
      </c>
      <c r="E202" t="s">
        <v>120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1:35" x14ac:dyDescent="0.2">
      <c r="B203">
        <v>23</v>
      </c>
      <c r="C203" t="s">
        <v>34</v>
      </c>
      <c r="D203" t="s">
        <v>130</v>
      </c>
      <c r="E203" t="s">
        <v>131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1:35" x14ac:dyDescent="0.2">
      <c r="B204">
        <v>1</v>
      </c>
      <c r="C204" t="s">
        <v>34</v>
      </c>
      <c r="D204" t="s">
        <v>130</v>
      </c>
      <c r="E204" t="s">
        <v>121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1:35" x14ac:dyDescent="0.2">
      <c r="B205">
        <v>33</v>
      </c>
      <c r="C205" t="s">
        <v>32</v>
      </c>
      <c r="D205" t="s">
        <v>133</v>
      </c>
      <c r="E205" t="s">
        <v>120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1:35" x14ac:dyDescent="0.2">
      <c r="B206">
        <v>18</v>
      </c>
      <c r="C206" t="s">
        <v>32</v>
      </c>
      <c r="D206" t="s">
        <v>134</v>
      </c>
      <c r="E206" t="s">
        <v>120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:35" x14ac:dyDescent="0.2">
      <c r="B207">
        <v>1</v>
      </c>
      <c r="C207" t="s">
        <v>34</v>
      </c>
      <c r="D207" t="s">
        <v>135</v>
      </c>
      <c r="E207" t="s">
        <v>120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:35" x14ac:dyDescent="0.2">
      <c r="B208">
        <v>187</v>
      </c>
      <c r="C208" t="s">
        <v>34</v>
      </c>
      <c r="D208" t="s">
        <v>135</v>
      </c>
      <c r="E208" t="s">
        <v>131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1:35" x14ac:dyDescent="0.2">
      <c r="B209">
        <v>1</v>
      </c>
      <c r="C209" t="s">
        <v>34</v>
      </c>
      <c r="D209" t="s">
        <v>135</v>
      </c>
      <c r="E209" t="s">
        <v>121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1:35" x14ac:dyDescent="0.2">
      <c r="B210">
        <v>28</v>
      </c>
      <c r="C210" t="s">
        <v>32</v>
      </c>
      <c r="D210" t="s">
        <v>141</v>
      </c>
      <c r="E210" t="s">
        <v>120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1:35" x14ac:dyDescent="0.2">
      <c r="B211">
        <v>62</v>
      </c>
      <c r="C211" t="s">
        <v>32</v>
      </c>
      <c r="D211" t="s">
        <v>142</v>
      </c>
      <c r="E211" t="s">
        <v>120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1:35" x14ac:dyDescent="0.2">
      <c r="B212">
        <v>1</v>
      </c>
      <c r="C212" t="s">
        <v>32</v>
      </c>
      <c r="D212" t="s">
        <v>142</v>
      </c>
      <c r="E212" t="s">
        <v>121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1:35" x14ac:dyDescent="0.2">
      <c r="B213">
        <v>67</v>
      </c>
      <c r="C213" t="s">
        <v>32</v>
      </c>
      <c r="D213" t="s">
        <v>143</v>
      </c>
      <c r="E213" t="s">
        <v>120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1:35" x14ac:dyDescent="0.2">
      <c r="B214">
        <v>176</v>
      </c>
      <c r="C214" t="s">
        <v>32</v>
      </c>
      <c r="D214" t="s">
        <v>145</v>
      </c>
      <c r="E214" t="s">
        <v>126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1:35" x14ac:dyDescent="0.2">
      <c r="B215">
        <v>7</v>
      </c>
      <c r="C215" t="s">
        <v>32</v>
      </c>
      <c r="D215" t="s">
        <v>145</v>
      </c>
      <c r="E215" t="s">
        <v>121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1:35" x14ac:dyDescent="0.2">
      <c r="B216">
        <v>19</v>
      </c>
      <c r="C216" t="s">
        <v>34</v>
      </c>
      <c r="D216" t="s">
        <v>146</v>
      </c>
      <c r="E216" t="s">
        <v>147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1:35" x14ac:dyDescent="0.2">
      <c r="B217">
        <v>1</v>
      </c>
      <c r="C217" t="s">
        <v>32</v>
      </c>
      <c r="D217" t="s">
        <v>149</v>
      </c>
      <c r="E217" t="s">
        <v>127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1:35" x14ac:dyDescent="0.2">
      <c r="B218">
        <v>1</v>
      </c>
      <c r="C218" t="s">
        <v>34</v>
      </c>
      <c r="D218" t="s">
        <v>150</v>
      </c>
      <c r="E218" t="s">
        <v>131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x14ac:dyDescent="0.2">
      <c r="B219">
        <v>1</v>
      </c>
      <c r="C219" t="s">
        <v>32</v>
      </c>
      <c r="D219" t="s">
        <v>152</v>
      </c>
      <c r="E219" t="s">
        <v>121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35" x14ac:dyDescent="0.2"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35" x14ac:dyDescent="0.2">
      <c r="A221" t="s">
        <v>158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35" x14ac:dyDescent="0.2">
      <c r="A222" t="s">
        <v>159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35" x14ac:dyDescent="0.2">
      <c r="A223" t="s">
        <v>79</v>
      </c>
      <c r="B223" t="s">
        <v>91</v>
      </c>
      <c r="C223" t="s">
        <v>81</v>
      </c>
      <c r="D223" t="s">
        <v>82</v>
      </c>
      <c r="E223" t="s">
        <v>83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x14ac:dyDescent="0.2">
      <c r="B224">
        <v>87</v>
      </c>
      <c r="C224" t="s">
        <v>40</v>
      </c>
      <c r="D224" t="s">
        <v>101</v>
      </c>
      <c r="E224" t="s">
        <v>102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1</v>
      </c>
      <c r="C225" t="s">
        <v>40</v>
      </c>
      <c r="D225" t="s">
        <v>92</v>
      </c>
      <c r="E225" t="s">
        <v>85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5</v>
      </c>
      <c r="C226" t="s">
        <v>40</v>
      </c>
      <c r="D226" t="s">
        <v>94</v>
      </c>
      <c r="E226" t="s">
        <v>102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8</v>
      </c>
      <c r="C227" t="s">
        <v>42</v>
      </c>
      <c r="D227" t="s">
        <v>103</v>
      </c>
      <c r="E227" t="s">
        <v>88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97</v>
      </c>
      <c r="C228" t="s">
        <v>40</v>
      </c>
      <c r="D228" t="s">
        <v>95</v>
      </c>
      <c r="E228" t="s">
        <v>85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10</v>
      </c>
      <c r="C229" t="s">
        <v>40</v>
      </c>
      <c r="D229" t="s">
        <v>95</v>
      </c>
      <c r="E229" t="s">
        <v>88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5</v>
      </c>
      <c r="C230" t="s">
        <v>42</v>
      </c>
      <c r="D230" t="s">
        <v>97</v>
      </c>
      <c r="E230" t="s">
        <v>88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14433</v>
      </c>
      <c r="C231" t="s">
        <v>36</v>
      </c>
      <c r="D231" t="s">
        <v>84</v>
      </c>
      <c r="E231" t="s">
        <v>85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15</v>
      </c>
      <c r="C232" t="s">
        <v>42</v>
      </c>
      <c r="D232" t="s">
        <v>84</v>
      </c>
      <c r="E232" t="s">
        <v>88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9</v>
      </c>
      <c r="C233" t="s">
        <v>36</v>
      </c>
      <c r="D233" t="s">
        <v>84</v>
      </c>
      <c r="E233" t="s">
        <v>113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15</v>
      </c>
      <c r="C234" t="s">
        <v>36</v>
      </c>
      <c r="D234" t="s">
        <v>84</v>
      </c>
      <c r="E234" t="s">
        <v>114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614</v>
      </c>
      <c r="D235" t="s">
        <v>84</v>
      </c>
      <c r="E235" t="s">
        <v>160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1204</v>
      </c>
      <c r="C236" t="s">
        <v>36</v>
      </c>
      <c r="D236" t="s">
        <v>84</v>
      </c>
      <c r="E236" t="s">
        <v>86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238</v>
      </c>
      <c r="C237" t="s">
        <v>36</v>
      </c>
      <c r="D237" t="s">
        <v>84</v>
      </c>
      <c r="E237" t="s">
        <v>107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2272</v>
      </c>
      <c r="C238" t="s">
        <v>36</v>
      </c>
      <c r="D238" t="s">
        <v>84</v>
      </c>
      <c r="E238" t="s">
        <v>102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434</v>
      </c>
      <c r="C239" t="s">
        <v>36</v>
      </c>
      <c r="D239" t="s">
        <v>84</v>
      </c>
      <c r="E239" t="s">
        <v>87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2</v>
      </c>
      <c r="C240" t="s">
        <v>42</v>
      </c>
      <c r="D240" t="s">
        <v>98</v>
      </c>
      <c r="E240" t="s">
        <v>88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x14ac:dyDescent="0.2"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x14ac:dyDescent="0.2">
      <c r="A242" t="s">
        <v>161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x14ac:dyDescent="0.2">
      <c r="A243" t="s">
        <v>162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x14ac:dyDescent="0.2">
      <c r="A244" t="s">
        <v>163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x14ac:dyDescent="0.2">
      <c r="A245" t="s">
        <v>159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x14ac:dyDescent="0.2">
      <c r="A246" t="s">
        <v>79</v>
      </c>
      <c r="B246" t="s">
        <v>91</v>
      </c>
      <c r="C246" t="s">
        <v>81</v>
      </c>
      <c r="D246" t="s">
        <v>82</v>
      </c>
      <c r="E246" t="s">
        <v>83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x14ac:dyDescent="0.2"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x14ac:dyDescent="0.2">
      <c r="A248" t="s">
        <v>164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x14ac:dyDescent="0.2">
      <c r="A249" t="s">
        <v>165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x14ac:dyDescent="0.2">
      <c r="A250" t="s">
        <v>166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x14ac:dyDescent="0.2">
      <c r="A251" t="s">
        <v>167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x14ac:dyDescent="0.2">
      <c r="A252" t="s">
        <v>168</v>
      </c>
      <c r="B252" t="s">
        <v>169</v>
      </c>
      <c r="C252" t="s">
        <v>170</v>
      </c>
      <c r="D252" t="s">
        <v>171</v>
      </c>
      <c r="E252" t="s">
        <v>118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x14ac:dyDescent="0.2">
      <c r="A253">
        <v>2245</v>
      </c>
      <c r="C253" t="s">
        <v>46</v>
      </c>
      <c r="D253" t="s">
        <v>119</v>
      </c>
      <c r="E253" t="s">
        <v>120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x14ac:dyDescent="0.2">
      <c r="A254">
        <v>2</v>
      </c>
      <c r="C254" t="s">
        <v>46</v>
      </c>
      <c r="D254" t="s">
        <v>119</v>
      </c>
      <c r="E254" t="s">
        <v>121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x14ac:dyDescent="0.2">
      <c r="A255">
        <v>2245</v>
      </c>
      <c r="C255" t="s">
        <v>46</v>
      </c>
      <c r="D255" t="s">
        <v>123</v>
      </c>
      <c r="E255" t="s">
        <v>120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x14ac:dyDescent="0.2">
      <c r="A256">
        <v>1</v>
      </c>
      <c r="C256" t="s">
        <v>46</v>
      </c>
      <c r="D256" t="s">
        <v>123</v>
      </c>
      <c r="E256" t="s">
        <v>121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x14ac:dyDescent="0.2">
      <c r="A257">
        <v>1689</v>
      </c>
      <c r="C257" t="s">
        <v>46</v>
      </c>
      <c r="D257" t="s">
        <v>124</v>
      </c>
      <c r="E257" t="s">
        <v>120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x14ac:dyDescent="0.2">
      <c r="A258">
        <v>14</v>
      </c>
      <c r="C258" t="s">
        <v>46</v>
      </c>
      <c r="D258" t="s">
        <v>125</v>
      </c>
      <c r="E258" t="s">
        <v>120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x14ac:dyDescent="0.2">
      <c r="A259">
        <v>30</v>
      </c>
      <c r="D259" t="s">
        <v>125</v>
      </c>
      <c r="E259" t="s">
        <v>126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x14ac:dyDescent="0.2">
      <c r="A260">
        <v>20</v>
      </c>
      <c r="D260" t="s">
        <v>125</v>
      </c>
      <c r="E260" t="s">
        <v>57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x14ac:dyDescent="0.2">
      <c r="A261">
        <v>90</v>
      </c>
      <c r="D261" t="s">
        <v>128</v>
      </c>
      <c r="E261" t="s">
        <v>129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x14ac:dyDescent="0.2">
      <c r="A262">
        <v>22</v>
      </c>
      <c r="D262" t="s">
        <v>128</v>
      </c>
      <c r="E262" t="s">
        <v>120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x14ac:dyDescent="0.2">
      <c r="A263">
        <v>261</v>
      </c>
      <c r="D263" t="s">
        <v>130</v>
      </c>
      <c r="E263" t="s">
        <v>131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x14ac:dyDescent="0.2">
      <c r="A264">
        <v>11</v>
      </c>
      <c r="D264" t="s">
        <v>130</v>
      </c>
      <c r="E264" t="s">
        <v>121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x14ac:dyDescent="0.2">
      <c r="A265">
        <v>485</v>
      </c>
      <c r="B265" t="s">
        <v>44</v>
      </c>
      <c r="C265" t="s">
        <v>46</v>
      </c>
      <c r="D265" t="s">
        <v>133</v>
      </c>
      <c r="E265" t="s">
        <v>120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x14ac:dyDescent="0.2">
      <c r="A266">
        <v>2</v>
      </c>
      <c r="B266" t="s">
        <v>44</v>
      </c>
      <c r="C266" t="s">
        <v>46</v>
      </c>
      <c r="D266" t="s">
        <v>133</v>
      </c>
      <c r="E266" t="s">
        <v>121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x14ac:dyDescent="0.2">
      <c r="A267">
        <v>1093</v>
      </c>
      <c r="B267" t="s">
        <v>44</v>
      </c>
      <c r="C267" t="s">
        <v>46</v>
      </c>
      <c r="D267" t="s">
        <v>134</v>
      </c>
      <c r="E267" t="s">
        <v>120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x14ac:dyDescent="0.2">
      <c r="A268">
        <v>6</v>
      </c>
      <c r="D268" t="s">
        <v>135</v>
      </c>
      <c r="E268" t="s">
        <v>120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x14ac:dyDescent="0.2">
      <c r="A269">
        <v>5872</v>
      </c>
      <c r="D269" t="s">
        <v>135</v>
      </c>
      <c r="E269" t="s">
        <v>131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x14ac:dyDescent="0.2">
      <c r="A270">
        <v>10</v>
      </c>
      <c r="D270" t="s">
        <v>135</v>
      </c>
      <c r="E270" t="s">
        <v>121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x14ac:dyDescent="0.2">
      <c r="A271">
        <v>3</v>
      </c>
      <c r="D271" t="s">
        <v>136</v>
      </c>
      <c r="E271" t="s">
        <v>120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x14ac:dyDescent="0.2">
      <c r="A272">
        <v>95</v>
      </c>
      <c r="C272" t="s">
        <v>46</v>
      </c>
      <c r="D272" t="s">
        <v>137</v>
      </c>
      <c r="E272" t="s">
        <v>120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x14ac:dyDescent="0.2">
      <c r="A273">
        <v>4</v>
      </c>
      <c r="C273" t="s">
        <v>46</v>
      </c>
      <c r="D273" t="s">
        <v>139</v>
      </c>
      <c r="E273" t="s">
        <v>120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x14ac:dyDescent="0.2">
      <c r="A274">
        <v>319</v>
      </c>
      <c r="B274" t="s">
        <v>44</v>
      </c>
      <c r="C274" t="s">
        <v>46</v>
      </c>
      <c r="D274" t="s">
        <v>141</v>
      </c>
      <c r="E274" t="s">
        <v>120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x14ac:dyDescent="0.2">
      <c r="A275">
        <v>577</v>
      </c>
      <c r="B275" t="s">
        <v>44</v>
      </c>
      <c r="C275" t="s">
        <v>46</v>
      </c>
      <c r="D275" t="s">
        <v>142</v>
      </c>
      <c r="E275" t="s">
        <v>120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x14ac:dyDescent="0.2">
      <c r="A276">
        <v>9</v>
      </c>
      <c r="B276" t="s">
        <v>44</v>
      </c>
      <c r="C276" t="s">
        <v>46</v>
      </c>
      <c r="D276" t="s">
        <v>142</v>
      </c>
      <c r="E276" t="s">
        <v>121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x14ac:dyDescent="0.2">
      <c r="A277">
        <v>330</v>
      </c>
      <c r="B277" t="s">
        <v>44</v>
      </c>
      <c r="C277" t="s">
        <v>46</v>
      </c>
      <c r="D277" t="s">
        <v>143</v>
      </c>
      <c r="E277" t="s">
        <v>120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x14ac:dyDescent="0.2">
      <c r="A278">
        <v>18</v>
      </c>
      <c r="B278" t="s">
        <v>44</v>
      </c>
      <c r="C278" t="s">
        <v>46</v>
      </c>
      <c r="D278" t="s">
        <v>144</v>
      </c>
      <c r="E278" t="s">
        <v>120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x14ac:dyDescent="0.2">
      <c r="A279">
        <v>1</v>
      </c>
      <c r="D279" t="s">
        <v>172</v>
      </c>
      <c r="E279" t="s">
        <v>126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x14ac:dyDescent="0.2">
      <c r="A280">
        <v>1</v>
      </c>
      <c r="D280" t="s">
        <v>145</v>
      </c>
      <c r="E280" t="s">
        <v>120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x14ac:dyDescent="0.2">
      <c r="A281">
        <v>1601</v>
      </c>
      <c r="D281" t="s">
        <v>145</v>
      </c>
      <c r="E281" t="s">
        <v>126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x14ac:dyDescent="0.2">
      <c r="A282">
        <v>41</v>
      </c>
      <c r="D282" t="s">
        <v>145</v>
      </c>
      <c r="E282" t="s">
        <v>121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x14ac:dyDescent="0.2">
      <c r="A283">
        <v>348</v>
      </c>
      <c r="D283" t="s">
        <v>146</v>
      </c>
      <c r="E283" t="s">
        <v>147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x14ac:dyDescent="0.2">
      <c r="A284">
        <v>1</v>
      </c>
      <c r="D284" t="s">
        <v>146</v>
      </c>
      <c r="E284" t="s">
        <v>121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x14ac:dyDescent="0.2">
      <c r="A285">
        <v>2</v>
      </c>
      <c r="C285" t="s">
        <v>46</v>
      </c>
      <c r="D285" t="s">
        <v>148</v>
      </c>
      <c r="E285" t="s">
        <v>120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x14ac:dyDescent="0.2">
      <c r="A286">
        <v>1</v>
      </c>
      <c r="C286" t="s">
        <v>46</v>
      </c>
      <c r="D286" t="s">
        <v>149</v>
      </c>
      <c r="E286" t="s">
        <v>120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x14ac:dyDescent="0.2">
      <c r="A287">
        <v>139</v>
      </c>
      <c r="C287" t="s">
        <v>46</v>
      </c>
      <c r="D287" t="s">
        <v>150</v>
      </c>
      <c r="E287" t="s">
        <v>120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x14ac:dyDescent="0.2">
      <c r="A288">
        <v>16</v>
      </c>
      <c r="D288" t="s">
        <v>150</v>
      </c>
      <c r="E288" t="s">
        <v>147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">
      <c r="A289">
        <v>7</v>
      </c>
      <c r="D289" t="s">
        <v>150</v>
      </c>
      <c r="E289" t="s">
        <v>131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">
      <c r="A290">
        <v>2</v>
      </c>
      <c r="D290" t="s">
        <v>150</v>
      </c>
      <c r="E290" t="s">
        <v>57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x14ac:dyDescent="0.2">
      <c r="A291">
        <v>4</v>
      </c>
      <c r="C291" t="s">
        <v>46</v>
      </c>
      <c r="D291" t="s">
        <v>151</v>
      </c>
      <c r="E291" t="s">
        <v>120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x14ac:dyDescent="0.2">
      <c r="A292">
        <v>14</v>
      </c>
      <c r="C292" t="s">
        <v>46</v>
      </c>
      <c r="D292" t="s">
        <v>152</v>
      </c>
      <c r="E292" t="s">
        <v>120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x14ac:dyDescent="0.2">
      <c r="A293">
        <v>8</v>
      </c>
      <c r="D293" t="s">
        <v>152</v>
      </c>
      <c r="E293" t="s">
        <v>131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x14ac:dyDescent="0.2">
      <c r="A294">
        <v>4</v>
      </c>
      <c r="D294" t="s">
        <v>152</v>
      </c>
      <c r="E294" t="s">
        <v>126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x14ac:dyDescent="0.2">
      <c r="A295">
        <v>1108</v>
      </c>
      <c r="C295" t="s">
        <v>46</v>
      </c>
      <c r="D295" t="s">
        <v>152</v>
      </c>
      <c r="E295" t="s">
        <v>173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x14ac:dyDescent="0.2">
      <c r="A296">
        <v>6</v>
      </c>
      <c r="C296" t="s">
        <v>46</v>
      </c>
      <c r="D296" t="s">
        <v>152</v>
      </c>
      <c r="E296" t="s">
        <v>121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x14ac:dyDescent="0.2">
      <c r="A297">
        <v>78</v>
      </c>
      <c r="D297" t="s">
        <v>153</v>
      </c>
      <c r="E297" t="s">
        <v>57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x14ac:dyDescent="0.2"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x14ac:dyDescent="0.2">
      <c r="A299" t="s">
        <v>161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x14ac:dyDescent="0.2">
      <c r="A300" t="s">
        <v>174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x14ac:dyDescent="0.2">
      <c r="A301" t="s">
        <v>175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x14ac:dyDescent="0.2">
      <c r="A302" t="s">
        <v>168</v>
      </c>
      <c r="B302" t="s">
        <v>169</v>
      </c>
      <c r="C302" t="s">
        <v>170</v>
      </c>
      <c r="D302" t="s">
        <v>176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x14ac:dyDescent="0.2"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x14ac:dyDescent="0.2">
      <c r="A304" t="s">
        <v>50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x14ac:dyDescent="0.2">
      <c r="A305" t="s">
        <v>79</v>
      </c>
      <c r="B305" t="s">
        <v>91</v>
      </c>
      <c r="C305" t="s">
        <v>81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x14ac:dyDescent="0.2"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x14ac:dyDescent="0.2">
      <c r="A307" t="s">
        <v>51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x14ac:dyDescent="0.2">
      <c r="A308" t="s">
        <v>79</v>
      </c>
      <c r="B308" t="s">
        <v>91</v>
      </c>
      <c r="C308" t="s">
        <v>81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x14ac:dyDescent="0.2"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x14ac:dyDescent="0.2"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x14ac:dyDescent="0.2"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x14ac:dyDescent="0.2"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x14ac:dyDescent="0.2"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x14ac:dyDescent="0.2"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x14ac:dyDescent="0.2"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x14ac:dyDescent="0.2"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x14ac:dyDescent="0.2"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x14ac:dyDescent="0.2"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x14ac:dyDescent="0.2"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x14ac:dyDescent="0.2"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9:35" x14ac:dyDescent="0.2"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9:35" x14ac:dyDescent="0.2"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9:35" x14ac:dyDescent="0.2"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9:35" x14ac:dyDescent="0.2"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9:35" x14ac:dyDescent="0.2"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9:35" x14ac:dyDescent="0.2"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9:35" x14ac:dyDescent="0.2"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9:35" x14ac:dyDescent="0.2"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9:35" x14ac:dyDescent="0.2"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9:35" x14ac:dyDescent="0.2"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9:35" x14ac:dyDescent="0.2"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9:35" x14ac:dyDescent="0.2"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9:35" x14ac:dyDescent="0.2"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9:35" x14ac:dyDescent="0.2"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9:35" x14ac:dyDescent="0.2"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9:35" x14ac:dyDescent="0.2"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9:35" x14ac:dyDescent="0.2"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9:35" x14ac:dyDescent="0.2"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9:35" x14ac:dyDescent="0.2"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9:35" x14ac:dyDescent="0.2"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9:35" x14ac:dyDescent="0.2"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9:35" x14ac:dyDescent="0.2"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9:35" x14ac:dyDescent="0.2"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9:35" x14ac:dyDescent="0.2"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9:35" x14ac:dyDescent="0.2"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9:35" x14ac:dyDescent="0.2"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9:35" x14ac:dyDescent="0.2"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9:35" x14ac:dyDescent="0.2"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9:35" x14ac:dyDescent="0.2"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9:35" x14ac:dyDescent="0.2"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9:35" x14ac:dyDescent="0.2"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9:35" x14ac:dyDescent="0.2"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9:35" x14ac:dyDescent="0.2"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9:35" x14ac:dyDescent="0.2"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9:35" x14ac:dyDescent="0.2"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9:35" x14ac:dyDescent="0.2"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9:35" x14ac:dyDescent="0.2"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9:35" x14ac:dyDescent="0.2"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9:35" x14ac:dyDescent="0.2"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9:35" x14ac:dyDescent="0.2"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9:35" x14ac:dyDescent="0.2"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9:35" x14ac:dyDescent="0.2"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9:35" x14ac:dyDescent="0.2"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9:35" x14ac:dyDescent="0.2"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9:35" x14ac:dyDescent="0.2"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9:35" x14ac:dyDescent="0.2"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9:35" x14ac:dyDescent="0.2"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9:35" x14ac:dyDescent="0.2"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9:35" x14ac:dyDescent="0.2"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9:35" x14ac:dyDescent="0.2"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9:35" x14ac:dyDescent="0.2"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9:35" x14ac:dyDescent="0.2"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9:35" x14ac:dyDescent="0.2"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9:35" x14ac:dyDescent="0.2"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9:35" x14ac:dyDescent="0.2"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9:35" x14ac:dyDescent="0.2"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9:35" x14ac:dyDescent="0.2"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9:35" x14ac:dyDescent="0.2"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9:35" x14ac:dyDescent="0.2"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9:35" x14ac:dyDescent="0.2"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9:35" x14ac:dyDescent="0.2"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9:35" x14ac:dyDescent="0.2"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9:35" x14ac:dyDescent="0.2"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9:35" x14ac:dyDescent="0.2"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9:35" x14ac:dyDescent="0.2"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9:35" x14ac:dyDescent="0.2"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9:35" x14ac:dyDescent="0.2"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9:35" x14ac:dyDescent="0.2"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9:35" x14ac:dyDescent="0.2"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9:35" x14ac:dyDescent="0.2"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9:35" x14ac:dyDescent="0.2"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9:35" x14ac:dyDescent="0.2"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9:35" x14ac:dyDescent="0.2"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9:35" x14ac:dyDescent="0.2"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9:35" x14ac:dyDescent="0.2"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9:35" x14ac:dyDescent="0.2"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9:35" x14ac:dyDescent="0.2"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9:35" x14ac:dyDescent="0.2"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9:35" x14ac:dyDescent="0.2"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9:35" x14ac:dyDescent="0.2"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9:35" x14ac:dyDescent="0.2"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9:35" x14ac:dyDescent="0.2"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9:35" x14ac:dyDescent="0.2"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9:35" x14ac:dyDescent="0.2"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9:35" x14ac:dyDescent="0.2"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9:35" x14ac:dyDescent="0.2"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9:35" x14ac:dyDescent="0.2"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9:35" x14ac:dyDescent="0.2"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9:35" x14ac:dyDescent="0.2"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9:35" x14ac:dyDescent="0.2"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9:35" x14ac:dyDescent="0.2"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9:35" x14ac:dyDescent="0.2"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9:35" x14ac:dyDescent="0.2"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9:35" x14ac:dyDescent="0.2"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9:35" x14ac:dyDescent="0.2"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9:35" x14ac:dyDescent="0.2"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9:35" x14ac:dyDescent="0.2"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9:35" x14ac:dyDescent="0.2"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9:35" x14ac:dyDescent="0.2"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9:35" x14ac:dyDescent="0.2"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9:35" x14ac:dyDescent="0.2"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9:35" x14ac:dyDescent="0.2"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9:35" x14ac:dyDescent="0.2"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9:35" x14ac:dyDescent="0.2"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9:35" x14ac:dyDescent="0.2"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9:35" x14ac:dyDescent="0.2"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9:35" x14ac:dyDescent="0.2"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9:35" x14ac:dyDescent="0.2"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9:35" x14ac:dyDescent="0.2"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9:35" x14ac:dyDescent="0.2"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9:35" x14ac:dyDescent="0.2"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9:35" x14ac:dyDescent="0.2"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9:35" x14ac:dyDescent="0.2"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9:35" x14ac:dyDescent="0.2"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9:35" x14ac:dyDescent="0.2"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9:35" x14ac:dyDescent="0.2"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9:35" x14ac:dyDescent="0.2"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9:35" x14ac:dyDescent="0.2"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9:35" x14ac:dyDescent="0.2"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9:35" x14ac:dyDescent="0.2"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9:35" x14ac:dyDescent="0.2"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9:35" x14ac:dyDescent="0.2"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9:35" x14ac:dyDescent="0.2"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9:35" x14ac:dyDescent="0.2"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9:35" x14ac:dyDescent="0.2"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9:35" x14ac:dyDescent="0.2"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9:35" x14ac:dyDescent="0.2"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9:35" x14ac:dyDescent="0.2"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9:35" x14ac:dyDescent="0.2"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9:35" x14ac:dyDescent="0.2"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9:35" x14ac:dyDescent="0.2"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9:35" x14ac:dyDescent="0.2"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9:35" x14ac:dyDescent="0.2"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9:35" x14ac:dyDescent="0.2"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9:35" x14ac:dyDescent="0.2"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9:35" x14ac:dyDescent="0.2"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9:35" x14ac:dyDescent="0.2"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9:35" x14ac:dyDescent="0.2"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9:35" x14ac:dyDescent="0.2"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9:35" x14ac:dyDescent="0.2"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9:35" x14ac:dyDescent="0.2"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9:35" x14ac:dyDescent="0.2"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9:35" x14ac:dyDescent="0.2"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9:35" x14ac:dyDescent="0.2"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9:35" x14ac:dyDescent="0.2"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9:35" x14ac:dyDescent="0.2"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9:35" x14ac:dyDescent="0.2"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9:35" x14ac:dyDescent="0.2"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9:35" x14ac:dyDescent="0.2"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9:35" x14ac:dyDescent="0.2"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9:35" x14ac:dyDescent="0.2"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9:35" x14ac:dyDescent="0.2"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9:35" x14ac:dyDescent="0.2"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9:35" x14ac:dyDescent="0.2"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9:35" x14ac:dyDescent="0.2"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9:35" x14ac:dyDescent="0.2"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9:35" x14ac:dyDescent="0.2"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9:35" x14ac:dyDescent="0.2"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9:35" x14ac:dyDescent="0.2"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9:35" x14ac:dyDescent="0.2"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9:35" x14ac:dyDescent="0.2"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9:35" x14ac:dyDescent="0.2"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9:35" x14ac:dyDescent="0.2"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9:35" x14ac:dyDescent="0.2"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9:35" x14ac:dyDescent="0.2"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9:35" x14ac:dyDescent="0.2"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9:35" x14ac:dyDescent="0.2"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9:35" x14ac:dyDescent="0.2"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9:35" x14ac:dyDescent="0.2"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9:35" x14ac:dyDescent="0.2"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9:35" x14ac:dyDescent="0.2"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9:35" x14ac:dyDescent="0.2"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9:35" x14ac:dyDescent="0.2"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9:35" x14ac:dyDescent="0.2"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9:35" x14ac:dyDescent="0.2"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9:35" x14ac:dyDescent="0.2"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9:35" x14ac:dyDescent="0.2"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9:35" x14ac:dyDescent="0.2"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9:35" x14ac:dyDescent="0.2"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9:35" x14ac:dyDescent="0.2"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9:35" x14ac:dyDescent="0.2"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9:35" x14ac:dyDescent="0.2"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9:35" x14ac:dyDescent="0.2"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9:35" x14ac:dyDescent="0.2"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9:35" x14ac:dyDescent="0.2"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9:35" x14ac:dyDescent="0.2"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9:35" x14ac:dyDescent="0.2"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9:35" x14ac:dyDescent="0.2"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9:35" x14ac:dyDescent="0.2"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9:35" x14ac:dyDescent="0.2"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9:35" x14ac:dyDescent="0.2"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9:35" x14ac:dyDescent="0.2"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9:35" x14ac:dyDescent="0.2"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9:35" x14ac:dyDescent="0.2"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9:35" x14ac:dyDescent="0.2"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9:35" x14ac:dyDescent="0.2"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9:35" x14ac:dyDescent="0.2"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9:35" x14ac:dyDescent="0.2"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9:35" x14ac:dyDescent="0.2"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9:35" x14ac:dyDescent="0.2"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9:35" x14ac:dyDescent="0.2"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9:35" x14ac:dyDescent="0.2"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9:35" x14ac:dyDescent="0.2"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9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9:35" x14ac:dyDescent="0.2"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9:35" x14ac:dyDescent="0.2"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9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9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9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9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9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9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9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9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9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9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9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9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9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9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9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9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9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9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2015-01-08T22:32:59Z</dcterms:modified>
</cp:coreProperties>
</file>