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8895" yWindow="810" windowWidth="18195" windowHeight="92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E31" i="1" l="1"/>
  <c r="E6" i="1" l="1"/>
  <c r="E16" i="1"/>
  <c r="E10" i="1"/>
  <c r="E11" i="1"/>
  <c r="E9" i="1"/>
  <c r="E2" i="1" l="1"/>
  <c r="E30" i="1" l="1"/>
  <c r="E29" i="1"/>
  <c r="E27" i="1" l="1"/>
  <c r="E26" i="1"/>
  <c r="E25" i="1"/>
  <c r="E28" i="1"/>
  <c r="E24" i="1"/>
  <c r="E23" i="1"/>
  <c r="E22" i="1"/>
  <c r="E21" i="1"/>
  <c r="E20" i="1"/>
  <c r="E19" i="1"/>
  <c r="E18" i="1"/>
  <c r="E17" i="1"/>
  <c r="E15" i="1"/>
  <c r="E14" i="1"/>
  <c r="E13" i="1"/>
  <c r="E12" i="1"/>
  <c r="E8" i="1"/>
  <c r="E7" i="1"/>
  <c r="E5" i="1"/>
  <c r="E4" i="1"/>
  <c r="E3" i="1"/>
</calcChain>
</file>

<file path=xl/sharedStrings.xml><?xml version="1.0" encoding="utf-8"?>
<sst xmlns="http://schemas.openxmlformats.org/spreadsheetml/2006/main" count="1308" uniqueCount="246">
  <si>
    <t>report code</t>
  </si>
  <si>
    <t>count as value</t>
  </si>
  <si>
    <t>report name</t>
  </si>
  <si>
    <t>data</t>
  </si>
  <si>
    <t>pr</t>
  </si>
  <si>
    <t>Resident cardholder new registrations</t>
  </si>
  <si>
    <t>pnr</t>
  </si>
  <si>
    <t>Non-resident cardholder new registrations</t>
  </si>
  <si>
    <t>pf</t>
  </si>
  <si>
    <t>BC OneCard new registrations from within the federation</t>
  </si>
  <si>
    <t>pbc</t>
  </si>
  <si>
    <t>BC OneCard new registrations from outside the federation</t>
  </si>
  <si>
    <t>Active resident cardholders at year-end</t>
  </si>
  <si>
    <t>anr</t>
  </si>
  <si>
    <t>Active non-resident cardholders at year-end</t>
  </si>
  <si>
    <t>af</t>
  </si>
  <si>
    <t>Active BC OneCard cardholders from within the federation, registered at year end</t>
  </si>
  <si>
    <t>abc</t>
  </si>
  <si>
    <t>Active BC OneCard cardholders from outside of the federation, at year-end</t>
  </si>
  <si>
    <t>Total print titles held</t>
  </si>
  <si>
    <t>tav</t>
  </si>
  <si>
    <t>Audio-visual materials, titles held</t>
  </si>
  <si>
    <t>vp, vpm</t>
  </si>
  <si>
    <r>
      <t xml:space="preserve">Catalogued print volumes held </t>
    </r>
    <r>
      <rPr>
        <sz val="11"/>
        <color indexed="13"/>
        <rFont val="Calibri"/>
        <family val="2"/>
      </rPr>
      <t>(vp for printed materials; vpm for printed materials in other languages</t>
    </r>
    <r>
      <rPr>
        <sz val="11"/>
        <color indexed="52"/>
        <rFont val="Calibri"/>
        <family val="2"/>
      </rPr>
      <t>)</t>
    </r>
  </si>
  <si>
    <t>vtb</t>
  </si>
  <si>
    <t>Restricted circulation talking books, volumes held</t>
  </si>
  <si>
    <t>va, vam</t>
  </si>
  <si>
    <r>
      <t xml:space="preserve">General circulation audio materials, volumes held </t>
    </r>
    <r>
      <rPr>
        <sz val="11"/>
        <color indexed="13"/>
        <rFont val="Calibri"/>
        <family val="2"/>
      </rPr>
      <t>(va for audio materials; vam for audio materials in other languages)</t>
    </r>
  </si>
  <si>
    <t>vv, vvm</t>
  </si>
  <si>
    <t>vcd</t>
  </si>
  <si>
    <t>vpm</t>
  </si>
  <si>
    <t>vam, vvm, vavm</t>
  </si>
  <si>
    <t>avp</t>
  </si>
  <si>
    <t>Catalogued print volumes added</t>
  </si>
  <si>
    <t>avav</t>
  </si>
  <si>
    <t>Total audio-visual materials, volumes added</t>
  </si>
  <si>
    <t>cr</t>
  </si>
  <si>
    <t>Circulation of print and other physical materials to resident cardholders</t>
  </si>
  <si>
    <t>cnr</t>
  </si>
  <si>
    <t>Circulation of print and other physical materials to non-resident cardholders</t>
  </si>
  <si>
    <t>cf</t>
  </si>
  <si>
    <t>Circulation of print and other physical materials to BC OneCard cardholders within the federation</t>
  </si>
  <si>
    <t>cbc</t>
  </si>
  <si>
    <t>Circulation of print and other physical materials to BC OneCard cardholders outside of the federation</t>
  </si>
  <si>
    <t>cc</t>
  </si>
  <si>
    <t>Circulation of children's materials</t>
  </si>
  <si>
    <t>cbk</t>
  </si>
  <si>
    <t>Circulation of books</t>
  </si>
  <si>
    <t>cda</t>
  </si>
  <si>
    <t>Circulation of restricted circulation audio materials (e.g. DAISY. Incl. LLB DAISY Books)</t>
  </si>
  <si>
    <t>Interlibrary Connect items borrowed from other libraries</t>
  </si>
  <si>
    <t>Interlibrary Connect items lent to other libraries</t>
  </si>
  <si>
    <t>vp</t>
  </si>
  <si>
    <t>print</t>
  </si>
  <si>
    <t>va</t>
  </si>
  <si>
    <t>audio</t>
  </si>
  <si>
    <t>vv</t>
  </si>
  <si>
    <t>video</t>
  </si>
  <si>
    <t xml:space="preserve">vtb </t>
  </si>
  <si>
    <t xml:space="preserve">restricted </t>
  </si>
  <si>
    <t>game cd rom</t>
  </si>
  <si>
    <t>vam</t>
  </si>
  <si>
    <t>vvm</t>
  </si>
  <si>
    <t>tp</t>
  </si>
  <si>
    <t>Computer software and video games, volumes held</t>
  </si>
  <si>
    <t>Print materials in non-official languages, volumes held</t>
  </si>
  <si>
    <r>
      <t>Audio-visual materials in non-official languages, volumes held</t>
    </r>
    <r>
      <rPr>
        <sz val="11"/>
        <color indexed="13"/>
        <rFont val="Calibri"/>
        <family val="2"/>
      </rPr>
      <t xml:space="preserve"> (vam for videos in other languages, vvm (2 letter v) for videos in other languages, vavm for audio-visual materials in other languages)</t>
    </r>
  </si>
  <si>
    <r>
      <t xml:space="preserve"> Videos and DVDs, volumes held </t>
    </r>
    <r>
      <rPr>
        <sz val="11"/>
        <color indexed="13"/>
        <rFont val="Calibri"/>
        <family val="2"/>
      </rPr>
      <t>(vv (2 letter v) for videos; vvm for videos in other languages)</t>
    </r>
  </si>
  <si>
    <t>Number of registered children and youths with active cards.</t>
  </si>
  <si>
    <t>arj</t>
  </si>
  <si>
    <t>ar, arj</t>
  </si>
  <si>
    <t>Total website and catalogue page views</t>
  </si>
  <si>
    <t>Total catalogue page views</t>
  </si>
  <si>
    <t>Total website page views</t>
  </si>
  <si>
    <t>Bibliocomms libraries:  to add up catalogue page views from B'Comons catalgoue to  the left cell</t>
  </si>
  <si>
    <t>LibPress libraries: if applicable, to add up page views from PLOT site to the left cell</t>
  </si>
  <si>
    <t>New Patrons</t>
  </si>
  <si>
    <t xml:space="preserve"> </t>
  </si>
  <si>
    <t>Patron count</t>
  </si>
  <si>
    <t>count as</t>
  </si>
  <si>
    <t>Home Library</t>
  </si>
  <si>
    <t>Patron Group</t>
  </si>
  <si>
    <t>Chetwynd Public Library</t>
  </si>
  <si>
    <t>PL Adult</t>
  </si>
  <si>
    <t>PL Home Services</t>
  </si>
  <si>
    <t>PL Juvenile</t>
  </si>
  <si>
    <t>PL Local System Administrator</t>
  </si>
  <si>
    <t>PL No-fines</t>
  </si>
  <si>
    <t>PL Restricted Access</t>
  </si>
  <si>
    <t>PL BC OneCard</t>
  </si>
  <si>
    <t>PL Non Resident</t>
  </si>
  <si>
    <t>Home Libraries of</t>
  </si>
  <si>
    <t>Opted in Users</t>
  </si>
  <si>
    <t>count</t>
  </si>
  <si>
    <t>100 Mile House Branch</t>
  </si>
  <si>
    <t>Fernie Heritage Library</t>
  </si>
  <si>
    <t>Fort Nelson Public Library</t>
  </si>
  <si>
    <t>Fort St John Public Library</t>
  </si>
  <si>
    <t>Hudson's Hope Public Library</t>
  </si>
  <si>
    <t>McBride</t>
  </si>
  <si>
    <t>Okanagan Regional Library</t>
  </si>
  <si>
    <t>Pouce Coupe Public Library</t>
  </si>
  <si>
    <t>Quesnel Branch</t>
  </si>
  <si>
    <t>Squamish Public Library</t>
  </si>
  <si>
    <t>Stewart Public Library</t>
  </si>
  <si>
    <t>Active Patrons</t>
  </si>
  <si>
    <t>in Last 3 years</t>
  </si>
  <si>
    <t>Ashcroft Library</t>
  </si>
  <si>
    <t>ar</t>
  </si>
  <si>
    <t>PL Circ +Full Cat</t>
  </si>
  <si>
    <t>PL Federation</t>
  </si>
  <si>
    <t>PL General Staff</t>
  </si>
  <si>
    <t>PL Temporary</t>
  </si>
  <si>
    <t>Fraser Valley Public Library</t>
  </si>
  <si>
    <t>Gold Bridge Branch</t>
  </si>
  <si>
    <t>Hazelton Public Library</t>
  </si>
  <si>
    <t>Nakusp Public Library</t>
  </si>
  <si>
    <t>Nelson Public Library</t>
  </si>
  <si>
    <t>Prince George Public Library</t>
  </si>
  <si>
    <t>Richmond Public Library</t>
  </si>
  <si>
    <t>Taylor Public Library</t>
  </si>
  <si>
    <t>Terrace Public Library</t>
  </si>
  <si>
    <t>Tumbler Ridge Public Library</t>
  </si>
  <si>
    <t>Vanderhoof Public Library</t>
  </si>
  <si>
    <t>Williams Lake Branch</t>
  </si>
  <si>
    <t>Titles Held</t>
  </si>
  <si>
    <t>titles</t>
  </si>
  <si>
    <t>shelving location</t>
  </si>
  <si>
    <t>circ_modifier</t>
  </si>
  <si>
    <t>Adult Fiction</t>
  </si>
  <si>
    <t>book</t>
  </si>
  <si>
    <t>ill-no-renewal</t>
  </si>
  <si>
    <t>large-print</t>
  </si>
  <si>
    <t>paperback</t>
  </si>
  <si>
    <t>[null]</t>
  </si>
  <si>
    <t>Adult Magazines</t>
  </si>
  <si>
    <t>magazine</t>
  </si>
  <si>
    <t>Adult Non-Fiction</t>
  </si>
  <si>
    <t>cd-and-book</t>
  </si>
  <si>
    <t>language-learning</t>
  </si>
  <si>
    <t>non-circulating</t>
  </si>
  <si>
    <t>Adult Paperback</t>
  </si>
  <si>
    <t>CD's/Talking Books</t>
  </si>
  <si>
    <t>audiobook-cassette</t>
  </si>
  <si>
    <t>audiobook-cd</t>
  </si>
  <si>
    <t>compact-disc</t>
  </si>
  <si>
    <t>Classic</t>
  </si>
  <si>
    <t>DVD's</t>
  </si>
  <si>
    <t>dvd</t>
  </si>
  <si>
    <t>Easy Reader/Picture Books</t>
  </si>
  <si>
    <t>juvenile-collection</t>
  </si>
  <si>
    <t>Graphic Novel</t>
  </si>
  <si>
    <t>graphic-novel</t>
  </si>
  <si>
    <t>ILL</t>
  </si>
  <si>
    <t>inter-library-loan</t>
  </si>
  <si>
    <t>Juvenile Fiction</t>
  </si>
  <si>
    <t>Juvenile Magazines</t>
  </si>
  <si>
    <t>Juvenile Non-Fiction</t>
  </si>
  <si>
    <t>Juvenile Paperback</t>
  </si>
  <si>
    <t>binder</t>
  </si>
  <si>
    <t>cassette-and-book</t>
  </si>
  <si>
    <t>language-other</t>
  </si>
  <si>
    <t>Juvenile/Young Adult Materials</t>
  </si>
  <si>
    <t>Large Print</t>
  </si>
  <si>
    <t>Legal Material</t>
  </si>
  <si>
    <t>Reference</t>
  </si>
  <si>
    <t>library-equipment</t>
  </si>
  <si>
    <t>tablet</t>
  </si>
  <si>
    <t>Stacks</t>
  </si>
  <si>
    <t>bookclub</t>
  </si>
  <si>
    <t>other</t>
  </si>
  <si>
    <t>Videos</t>
  </si>
  <si>
    <t>Volumes Held</t>
  </si>
  <si>
    <t>volumes</t>
  </si>
  <si>
    <t>Volumes Added</t>
  </si>
  <si>
    <t>Circ by Home Lib</t>
  </si>
  <si>
    <t>and Patron Group</t>
  </si>
  <si>
    <t>PL ILL</t>
  </si>
  <si>
    <t>Non Catalogued</t>
  </si>
  <si>
    <t>Circulation by</t>
  </si>
  <si>
    <t>Patron Home Lib</t>
  </si>
  <si>
    <t>Children Circ</t>
  </si>
  <si>
    <t>and Book Circ</t>
  </si>
  <si>
    <t>by Shelving Location</t>
  </si>
  <si>
    <t>and circ mod</t>
  </si>
  <si>
    <t>Circ count</t>
  </si>
  <si>
    <t>child count as</t>
  </si>
  <si>
    <t>book count as</t>
  </si>
  <si>
    <t>Shelving Location</t>
  </si>
  <si>
    <t>Adult Fiction (main level)</t>
  </si>
  <si>
    <t>Adult Graphic  Novels</t>
  </si>
  <si>
    <t>Adult Non-Fiction Paperbacks (upper level)</t>
  </si>
  <si>
    <t>Adult Non-fiction</t>
  </si>
  <si>
    <t>Adult Paperbacks</t>
  </si>
  <si>
    <t>Adult Paperbacks (main level) - Fantasy</t>
  </si>
  <si>
    <t>Adult Paperbacks (main level) - Mystery/Horror</t>
  </si>
  <si>
    <t>Adult Paperbacks (main level) - Romance</t>
  </si>
  <si>
    <t>Adult Paperbacks (main level) - SciFi</t>
  </si>
  <si>
    <t>Adult Room</t>
  </si>
  <si>
    <t>Audiobooks (main level)</t>
  </si>
  <si>
    <t>Blu-ray</t>
  </si>
  <si>
    <t>Children's</t>
  </si>
  <si>
    <t>Children's Corner (main level)</t>
  </si>
  <si>
    <t>Children's Non-Fiction (main level)</t>
  </si>
  <si>
    <t>Childrens Picture Books</t>
  </si>
  <si>
    <t>Christian Fiction</t>
  </si>
  <si>
    <t>Classics</t>
  </si>
  <si>
    <t>DVDs</t>
  </si>
  <si>
    <t>Easy (picture books)</t>
  </si>
  <si>
    <t>JUNIOR  Fiction</t>
  </si>
  <si>
    <t>Junior</t>
  </si>
  <si>
    <t>Junior Fiction</t>
  </si>
  <si>
    <t>Junior Fiction (main level)</t>
  </si>
  <si>
    <t>Junior Non-Fiction</t>
  </si>
  <si>
    <t>Junior Non-fiction</t>
  </si>
  <si>
    <t>Junior Paperback</t>
  </si>
  <si>
    <t>Junior Room</t>
  </si>
  <si>
    <t>Juvenile Non-fiction</t>
  </si>
  <si>
    <t>Kids Room</t>
  </si>
  <si>
    <t>Media</t>
  </si>
  <si>
    <t>Movies (main level)</t>
  </si>
  <si>
    <t>Non-Fiction</t>
  </si>
  <si>
    <t>Non-Fiction (upper level)</t>
  </si>
  <si>
    <t>Oversized</t>
  </si>
  <si>
    <t>Oversized Juvenile Non-fiction</t>
  </si>
  <si>
    <t>Science Fiction</t>
  </si>
  <si>
    <t>precat</t>
  </si>
  <si>
    <t>Storage</t>
  </si>
  <si>
    <t>TPL - Adult  Paperback</t>
  </si>
  <si>
    <t>TPL - Adult Fiction</t>
  </si>
  <si>
    <t>TPL - Adult Non-Fiction</t>
  </si>
  <si>
    <t>TPL - Board Books</t>
  </si>
  <si>
    <t>TPL - Downstrs-Easy</t>
  </si>
  <si>
    <t>TPL - Downstrs-NF</t>
  </si>
  <si>
    <t>TPL - Downstrs-pbk/fic</t>
  </si>
  <si>
    <t>TPL - Easy Books</t>
  </si>
  <si>
    <t>TPL - Juvenile Fiction</t>
  </si>
  <si>
    <t>TPL - Young Adult</t>
  </si>
  <si>
    <t>YOUNG ADULT Fiction</t>
  </si>
  <si>
    <t>Young Adult</t>
  </si>
  <si>
    <t>Young Adult Fiction (main level)</t>
  </si>
  <si>
    <t>Children &amp; Book Circ</t>
  </si>
  <si>
    <t>by Item Type</t>
  </si>
  <si>
    <t>Item Type</t>
  </si>
  <si>
    <t>b_ill</t>
  </si>
  <si>
    <t>l_ill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</si>
</sst>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10"/>
      <name val="Arial"/>
      <family val="2"/>
    </font>
    <font>
      <sz val="11"/>
      <name val="Calibri"/>
      <family val="2"/>
    </font>
    <font>
      <sz val="11"/>
      <color indexed="13"/>
      <name val="Calibri"/>
      <family val="2"/>
    </font>
    <font>
      <sz val="11"/>
      <color indexed="52"/>
      <name val="Calibri"/>
      <family val="2"/>
    </font>
    <font>
      <sz val="12"/>
      <name val="Calibri"/>
      <family val="2"/>
    </font>
    <font>
      <sz val="10"/>
      <name val="Arial"/>
      <family val="2"/>
    </font>
    <font>
      <sz val="12"/>
      <color theme="3" tint="0.39997558519241921"/>
      <name val="Calibri"/>
      <family val="2"/>
    </font>
    <font>
      <b/>
      <sz val="12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0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47">
    <xf numFmtId="0" fontId="0" fillId="0" borderId="0" xfId="0"/>
    <xf numFmtId="0" fontId="0" fillId="0" borderId="0" xfId="0" applyFill="1"/>
    <xf numFmtId="0" fontId="0" fillId="2" borderId="1" xfId="0" applyFill="1" applyBorder="1" applyAlignment="1">
      <alignment horizontal="left" vertical="justify" wrapText="1" readingOrder="1"/>
    </xf>
    <xf numFmtId="0" fontId="0" fillId="0" borderId="0" xfId="0" applyAlignment="1">
      <alignment horizontal="left" vertical="justify" wrapText="1" readingOrder="1"/>
    </xf>
    <xf numFmtId="0" fontId="0" fillId="3" borderId="1" xfId="0" applyFill="1" applyBorder="1" applyAlignment="1">
      <alignment horizontal="left" vertical="justify" wrapText="1" readingOrder="1"/>
    </xf>
    <xf numFmtId="0" fontId="2" fillId="3" borderId="1" xfId="0" applyFont="1" applyFill="1" applyBorder="1" applyAlignment="1" applyProtection="1">
      <alignment horizontal="left" vertical="justify" wrapText="1" readingOrder="1"/>
      <protection locked="0"/>
    </xf>
    <xf numFmtId="0" fontId="0" fillId="0" borderId="0" xfId="0" applyFill="1" applyAlignment="1">
      <alignment horizontal="left" vertical="justify" wrapText="1" readingOrder="1"/>
    </xf>
    <xf numFmtId="0" fontId="0" fillId="4" borderId="1" xfId="0" applyFill="1" applyBorder="1" applyAlignment="1">
      <alignment horizontal="left" vertical="justify" wrapText="1" readingOrder="1"/>
    </xf>
    <xf numFmtId="0" fontId="2" fillId="4" borderId="1" xfId="0" applyFont="1" applyFill="1" applyBorder="1" applyAlignment="1" applyProtection="1">
      <alignment horizontal="left" vertical="justify" wrapText="1" readingOrder="1"/>
      <protection locked="0"/>
    </xf>
    <xf numFmtId="0" fontId="0" fillId="5" borderId="1" xfId="0" applyFill="1" applyBorder="1" applyAlignment="1">
      <alignment horizontal="left" vertical="justify" wrapText="1" readingOrder="1"/>
    </xf>
    <xf numFmtId="0" fontId="2" fillId="5" borderId="1" xfId="0" applyFont="1" applyFill="1" applyBorder="1" applyAlignment="1" applyProtection="1">
      <alignment horizontal="left" vertical="justify" wrapText="1" readingOrder="1"/>
      <protection locked="0"/>
    </xf>
    <xf numFmtId="0" fontId="0" fillId="6" borderId="1" xfId="0" applyFill="1" applyBorder="1" applyAlignment="1">
      <alignment horizontal="left" vertical="justify" wrapText="1" readingOrder="1"/>
    </xf>
    <xf numFmtId="0" fontId="2" fillId="6" borderId="1" xfId="0" applyFont="1" applyFill="1" applyBorder="1" applyAlignment="1" applyProtection="1">
      <alignment horizontal="left" vertical="justify" wrapText="1" readingOrder="1"/>
      <protection locked="0"/>
    </xf>
    <xf numFmtId="0" fontId="0" fillId="7" borderId="1" xfId="0" applyFill="1" applyBorder="1" applyAlignment="1">
      <alignment horizontal="left" vertical="justify" wrapText="1" readingOrder="1"/>
    </xf>
    <xf numFmtId="0" fontId="2" fillId="7" borderId="1" xfId="0" applyFont="1" applyFill="1" applyBorder="1" applyAlignment="1" applyProtection="1">
      <alignment horizontal="left" vertical="justify" wrapText="1" readingOrder="1"/>
      <protection locked="0"/>
    </xf>
    <xf numFmtId="0" fontId="0" fillId="8" borderId="1" xfId="0" applyFill="1" applyBorder="1" applyAlignment="1">
      <alignment horizontal="left" vertical="justify" wrapText="1" readingOrder="1"/>
    </xf>
    <xf numFmtId="0" fontId="5" fillId="8" borderId="1" xfId="1" applyFont="1" applyFill="1" applyBorder="1" applyAlignment="1">
      <alignment horizontal="left" vertical="justify" wrapText="1" readingOrder="1"/>
    </xf>
    <xf numFmtId="0" fontId="1" fillId="4" borderId="1" xfId="0" applyFont="1" applyFill="1" applyBorder="1" applyAlignment="1">
      <alignment horizontal="left" vertical="justify" wrapText="1" readingOrder="1"/>
    </xf>
    <xf numFmtId="0" fontId="6" fillId="7" borderId="1" xfId="0" applyFont="1" applyFill="1" applyBorder="1" applyAlignment="1">
      <alignment horizontal="left" vertical="justify" wrapText="1" readingOrder="1"/>
    </xf>
    <xf numFmtId="0" fontId="2" fillId="8" borderId="1" xfId="0" applyFont="1" applyFill="1" applyBorder="1" applyAlignment="1" applyProtection="1">
      <alignment horizontal="left" vertical="justify" wrapText="1" readingOrder="1"/>
      <protection locked="0"/>
    </xf>
    <xf numFmtId="0" fontId="0" fillId="9" borderId="1" xfId="0" applyFill="1" applyBorder="1" applyAlignment="1">
      <alignment horizontal="left" vertical="justify" wrapText="1" readingOrder="1"/>
    </xf>
    <xf numFmtId="0" fontId="2" fillId="9" borderId="1" xfId="0" applyFont="1" applyFill="1" applyBorder="1" applyAlignment="1" applyProtection="1">
      <alignment horizontal="left" vertical="justify" wrapText="1" readingOrder="1"/>
      <protection locked="0"/>
    </xf>
    <xf numFmtId="0" fontId="5" fillId="9" borderId="1" xfId="2" applyFont="1" applyFill="1" applyBorder="1" applyAlignment="1">
      <alignment vertical="top" wrapText="1"/>
    </xf>
    <xf numFmtId="0" fontId="5" fillId="10" borderId="1" xfId="0" applyFont="1" applyFill="1" applyBorder="1" applyAlignment="1">
      <alignment vertical="top" wrapText="1"/>
    </xf>
    <xf numFmtId="0" fontId="0" fillId="10" borderId="1" xfId="0" applyFill="1" applyBorder="1" applyAlignment="1">
      <alignment horizontal="left" vertical="justify" wrapText="1" readingOrder="1"/>
    </xf>
    <xf numFmtId="0" fontId="2" fillId="10" borderId="1" xfId="0" applyFont="1" applyFill="1" applyBorder="1" applyAlignment="1" applyProtection="1">
      <alignment horizontal="left" vertical="justify" wrapText="1" readingOrder="1"/>
      <protection locked="0"/>
    </xf>
    <xf numFmtId="0" fontId="2" fillId="10" borderId="1" xfId="0" applyFont="1" applyFill="1" applyBorder="1" applyAlignment="1" applyProtection="1">
      <alignment horizontal="left" vertical="center" wrapText="1" readingOrder="1"/>
      <protection locked="0"/>
    </xf>
    <xf numFmtId="0" fontId="7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8" fillId="11" borderId="2" xfId="0" applyFont="1" applyFill="1" applyBorder="1" applyAlignment="1">
      <alignment vertical="top"/>
    </xf>
    <xf numFmtId="0" fontId="5" fillId="0" borderId="1" xfId="0" applyFont="1" applyFill="1" applyBorder="1" applyAlignment="1">
      <alignment vertical="top"/>
    </xf>
    <xf numFmtId="0" fontId="7" fillId="0" borderId="3" xfId="0" applyFont="1" applyFill="1" applyBorder="1" applyAlignment="1">
      <alignment vertical="top" wrapText="1"/>
    </xf>
    <xf numFmtId="0" fontId="7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0" fontId="2" fillId="8" borderId="3" xfId="0" applyFont="1" applyFill="1" applyBorder="1" applyAlignment="1" applyProtection="1">
      <alignment horizontal="left" vertical="justify" wrapText="1" readingOrder="1"/>
      <protection locked="0"/>
    </xf>
    <xf numFmtId="0" fontId="0" fillId="8" borderId="3" xfId="0" applyFill="1" applyBorder="1" applyAlignment="1">
      <alignment horizontal="left" vertical="justify" wrapText="1" readingOrder="1"/>
    </xf>
    <xf numFmtId="0" fontId="5" fillId="8" borderId="3" xfId="1" applyFont="1" applyFill="1" applyBorder="1" applyAlignment="1">
      <alignment horizontal="left" vertical="justify" wrapText="1" readingOrder="1"/>
    </xf>
    <xf numFmtId="0" fontId="9" fillId="0" borderId="1" xfId="0" applyFont="1" applyFill="1" applyBorder="1" applyAlignment="1">
      <alignment vertical="top"/>
    </xf>
    <xf numFmtId="0" fontId="10" fillId="12" borderId="1" xfId="0" applyFont="1" applyFill="1" applyBorder="1" applyAlignment="1">
      <alignment vertical="top" wrapText="1"/>
    </xf>
    <xf numFmtId="0" fontId="11" fillId="12" borderId="1" xfId="0" applyFont="1" applyFill="1" applyBorder="1"/>
    <xf numFmtId="1" fontId="10" fillId="12" borderId="1" xfId="0" applyNumberFormat="1" applyFont="1" applyFill="1" applyBorder="1" applyAlignment="1">
      <alignment horizontal="left" vertical="top" wrapText="1"/>
    </xf>
    <xf numFmtId="1" fontId="0" fillId="12" borderId="1" xfId="0" applyNumberFormat="1" applyFill="1" applyBorder="1" applyAlignment="1">
      <alignment horizontal="left"/>
    </xf>
    <xf numFmtId="0" fontId="1" fillId="10" borderId="0" xfId="0" applyFont="1" applyFill="1" applyAlignment="1">
      <alignment horizontal="left" vertical="top" wrapText="1"/>
    </xf>
    <xf numFmtId="0" fontId="1" fillId="0" borderId="0" xfId="0" applyFont="1" applyFill="1" applyAlignment="1">
      <alignment horizontal="left" vertical="justify" wrapText="1" readingOrder="1"/>
    </xf>
    <xf numFmtId="0" fontId="0" fillId="12" borderId="0" xfId="0" applyFill="1"/>
    <xf numFmtId="0" fontId="1" fillId="10" borderId="4" xfId="0" applyFont="1" applyFill="1" applyBorder="1" applyAlignment="1">
      <alignment horizontal="left" vertical="top" wrapText="1"/>
    </xf>
  </cellXfs>
  <cellStyles count="3">
    <cellStyle name="Excel Built-in Normal" xfId="1"/>
    <cellStyle name="Normal" xfId="0" builtinId="0"/>
    <cellStyle name="Normal 2" xfId="2"/>
  </cellStyles>
  <dxfs count="0"/>
  <tableStyles count="0" defaultTableStyle="TableStyleMedium2" defaultPivotStyle="PivotStyleLight16"/>
  <colors>
    <mruColors>
      <color rgb="FFC3C656"/>
      <color rgb="FF00CC99"/>
      <color rgb="FF009999"/>
      <color rgb="FF008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143"/>
  <sheetViews>
    <sheetView tabSelected="1" workbookViewId="0">
      <selection activeCell="A3" sqref="A3"/>
    </sheetView>
  </sheetViews>
  <sheetFormatPr defaultRowHeight="12.75" x14ac:dyDescent="0.2"/>
  <cols>
    <col min="4" max="4" width="39.28515625" customWidth="1"/>
    <col min="5" max="5" width="15.5703125" customWidth="1"/>
    <col min="6" max="6" width="31" customWidth="1"/>
    <col min="9" max="35" width="9.140625" style="1"/>
  </cols>
  <sheetData>
    <row r="1" spans="1:9" ht="25.5" x14ac:dyDescent="0.2">
      <c r="A1" s="2"/>
      <c r="B1" s="2" t="s">
        <v>0</v>
      </c>
      <c r="C1" s="2" t="s">
        <v>1</v>
      </c>
      <c r="D1" s="2" t="s">
        <v>2</v>
      </c>
      <c r="E1" s="2" t="s">
        <v>3</v>
      </c>
      <c r="F1" s="3"/>
    </row>
    <row r="2" spans="1:9" ht="15.75" x14ac:dyDescent="0.2">
      <c r="A2" s="27"/>
      <c r="B2" s="5">
        <v>520</v>
      </c>
      <c r="C2" s="4" t="s">
        <v>4</v>
      </c>
      <c r="D2" s="5" t="s">
        <v>5</v>
      </c>
      <c r="E2" s="4">
        <f>SUMIF(C34:C10000, "pr", B34:B10000)</f>
        <v>386</v>
      </c>
      <c r="F2" s="6"/>
      <c r="G2" s="1"/>
      <c r="H2" s="1"/>
    </row>
    <row r="3" spans="1:9" ht="30" x14ac:dyDescent="0.2">
      <c r="A3" s="28"/>
      <c r="B3" s="5">
        <v>530</v>
      </c>
      <c r="C3" s="4" t="s">
        <v>6</v>
      </c>
      <c r="D3" s="5" t="s">
        <v>7</v>
      </c>
      <c r="E3" s="4">
        <f>SUMIF(C34:C1000, "pnr", B34:B10001)</f>
        <v>2</v>
      </c>
      <c r="F3" s="3"/>
    </row>
    <row r="4" spans="1:9" ht="30" x14ac:dyDescent="0.2">
      <c r="A4" s="28"/>
      <c r="B4" s="5">
        <v>526</v>
      </c>
      <c r="C4" s="4" t="s">
        <v>8</v>
      </c>
      <c r="D4" s="5" t="s">
        <v>9</v>
      </c>
      <c r="E4" s="4">
        <f>SUMIF(C34:C10002, "pf", B34:B10002)</f>
        <v>13</v>
      </c>
      <c r="F4" s="3"/>
    </row>
    <row r="5" spans="1:9" ht="30" x14ac:dyDescent="0.2">
      <c r="A5" s="28"/>
      <c r="B5" s="5">
        <v>531</v>
      </c>
      <c r="C5" s="4" t="s">
        <v>10</v>
      </c>
      <c r="D5" s="5" t="s">
        <v>11</v>
      </c>
      <c r="E5" s="4">
        <f>SUMIF(C34:C10003, "pbc", B34:B10003)</f>
        <v>11</v>
      </c>
      <c r="F5" s="3"/>
    </row>
    <row r="6" spans="1:9" ht="15.75" x14ac:dyDescent="0.2">
      <c r="A6" s="27"/>
      <c r="B6" s="25">
        <v>532</v>
      </c>
      <c r="C6" s="24" t="s">
        <v>70</v>
      </c>
      <c r="D6" s="25" t="s">
        <v>12</v>
      </c>
      <c r="E6" s="24">
        <f>SUMIF(C34:C10004, "ar", B34:B10004) + SUMIF(C34:C10004, "arj", B34:B10004)</f>
        <v>1649</v>
      </c>
      <c r="F6" s="3"/>
    </row>
    <row r="7" spans="1:9" ht="30" x14ac:dyDescent="0.2">
      <c r="A7" s="28"/>
      <c r="B7" s="25">
        <v>534</v>
      </c>
      <c r="C7" s="24" t="s">
        <v>13</v>
      </c>
      <c r="D7" s="25" t="s">
        <v>14</v>
      </c>
      <c r="E7" s="24">
        <f>SUMIF(C34:C10005, "anr", B34:B10005)</f>
        <v>1</v>
      </c>
      <c r="F7" s="3"/>
    </row>
    <row r="8" spans="1:9" ht="45" x14ac:dyDescent="0.2">
      <c r="A8" s="27"/>
      <c r="B8" s="25">
        <v>536</v>
      </c>
      <c r="C8" s="24" t="s">
        <v>15</v>
      </c>
      <c r="D8" s="26" t="s">
        <v>16</v>
      </c>
      <c r="E8" s="24">
        <f>SUMIF(C34:C10006, "af", B34:B10006)</f>
        <v>35</v>
      </c>
      <c r="F8" s="3"/>
    </row>
    <row r="9" spans="1:9" ht="33.75" customHeight="1" x14ac:dyDescent="0.2">
      <c r="A9" s="27"/>
      <c r="B9" s="25">
        <v>537</v>
      </c>
      <c r="C9" s="24" t="s">
        <v>17</v>
      </c>
      <c r="D9" s="26" t="s">
        <v>18</v>
      </c>
      <c r="E9" s="24">
        <f>SUMIF(C34:C10007, "abc", B34:B10007)</f>
        <v>38</v>
      </c>
      <c r="F9" s="3"/>
    </row>
    <row r="10" spans="1:9" ht="31.5" customHeight="1" x14ac:dyDescent="0.2">
      <c r="A10" s="27"/>
      <c r="B10" s="25">
        <v>545</v>
      </c>
      <c r="C10" s="24" t="s">
        <v>69</v>
      </c>
      <c r="D10" s="23" t="s">
        <v>68</v>
      </c>
      <c r="E10" s="24">
        <f>SUMIF(C34:C10007, "arj", B34:B10007)</f>
        <v>542</v>
      </c>
      <c r="F10" s="3"/>
    </row>
    <row r="11" spans="1:9" ht="15.75" x14ac:dyDescent="0.2">
      <c r="A11" s="29"/>
      <c r="B11" s="8">
        <v>325</v>
      </c>
      <c r="C11" s="17" t="s">
        <v>63</v>
      </c>
      <c r="D11" s="8" t="s">
        <v>19</v>
      </c>
      <c r="E11" s="7">
        <f>SUMIF(C34:C10000, "tp", B34:B10000)</f>
        <v>24074</v>
      </c>
      <c r="F11" s="3"/>
    </row>
    <row r="12" spans="1:9" ht="15.75" x14ac:dyDescent="0.2">
      <c r="A12" s="28"/>
      <c r="B12" s="8">
        <v>454</v>
      </c>
      <c r="C12" s="7" t="s">
        <v>20</v>
      </c>
      <c r="D12" s="8" t="s">
        <v>21</v>
      </c>
      <c r="E12" s="7">
        <f>SUMIF(C34:C10009, "tav", B34:B10009)</f>
        <v>783</v>
      </c>
      <c r="F12" s="6"/>
    </row>
    <row r="13" spans="1:9" ht="45" x14ac:dyDescent="0.2">
      <c r="A13" s="28"/>
      <c r="B13" s="21">
        <v>280</v>
      </c>
      <c r="C13" s="20" t="s">
        <v>22</v>
      </c>
      <c r="D13" s="21" t="s">
        <v>23</v>
      </c>
      <c r="E13" s="20">
        <f>SUMIF(C34:C10010,"vp",B34:B10010)+SUMIF(C34:C10010,"vpm",B34:B10010)</f>
        <v>26485</v>
      </c>
      <c r="F13" s="6"/>
      <c r="G13" t="s">
        <v>30</v>
      </c>
      <c r="H13" t="s">
        <v>52</v>
      </c>
      <c r="I13" t="s">
        <v>53</v>
      </c>
    </row>
    <row r="14" spans="1:9" ht="30" x14ac:dyDescent="0.2">
      <c r="A14" s="27"/>
      <c r="B14" s="21">
        <v>360</v>
      </c>
      <c r="C14" s="20" t="s">
        <v>24</v>
      </c>
      <c r="D14" s="21" t="s">
        <v>25</v>
      </c>
      <c r="E14" s="20">
        <f>SUMIF(C34:C10011, "vtb", B34:B10011)</f>
        <v>0</v>
      </c>
      <c r="F14" s="6"/>
      <c r="G14" t="s">
        <v>61</v>
      </c>
      <c r="H14" t="s">
        <v>54</v>
      </c>
      <c r="I14" t="s">
        <v>55</v>
      </c>
    </row>
    <row r="15" spans="1:9" ht="45" x14ac:dyDescent="0.2">
      <c r="A15" s="27"/>
      <c r="B15" s="21">
        <v>380</v>
      </c>
      <c r="C15" s="20" t="s">
        <v>26</v>
      </c>
      <c r="D15" s="21" t="s">
        <v>27</v>
      </c>
      <c r="E15" s="20">
        <f>SUMIF(C34:C10012, "va", B34:B10012) + SUMIF(C34:C10013, "vam", B34:B10013)</f>
        <v>438</v>
      </c>
      <c r="F15" s="6"/>
      <c r="G15" t="s">
        <v>62</v>
      </c>
      <c r="H15" t="s">
        <v>56</v>
      </c>
      <c r="I15" t="s">
        <v>57</v>
      </c>
    </row>
    <row r="16" spans="1:9" ht="45" x14ac:dyDescent="0.2">
      <c r="A16" s="28"/>
      <c r="B16" s="21">
        <v>420</v>
      </c>
      <c r="C16" s="20" t="s">
        <v>28</v>
      </c>
      <c r="D16" s="21" t="s">
        <v>67</v>
      </c>
      <c r="E16" s="20">
        <f>SUMIF(C34:C10013, "vv", B34:B10013) + SUMIF(C34:C10014, "vvm", B34:B10014)</f>
        <v>392</v>
      </c>
      <c r="F16" s="6"/>
      <c r="H16" t="s">
        <v>58</v>
      </c>
      <c r="I16" t="s">
        <v>59</v>
      </c>
    </row>
    <row r="17" spans="1:9" ht="31.5" x14ac:dyDescent="0.2">
      <c r="A17" s="28"/>
      <c r="B17" s="21">
        <v>430</v>
      </c>
      <c r="C17" s="20" t="s">
        <v>29</v>
      </c>
      <c r="D17" s="22" t="s">
        <v>64</v>
      </c>
      <c r="E17" s="20">
        <f>SUMIF(C34:C10014, "vcd", B34:B10014)</f>
        <v>0</v>
      </c>
      <c r="F17" s="6"/>
      <c r="H17" t="s">
        <v>29</v>
      </c>
      <c r="I17" t="s">
        <v>60</v>
      </c>
    </row>
    <row r="18" spans="1:9" ht="30" x14ac:dyDescent="0.2">
      <c r="A18" s="29"/>
      <c r="B18" s="21">
        <v>355</v>
      </c>
      <c r="C18" s="20" t="s">
        <v>30</v>
      </c>
      <c r="D18" s="21" t="s">
        <v>65</v>
      </c>
      <c r="E18" s="20">
        <f>SUMIF(C34:C10015, "vpm", B34:B10015)</f>
        <v>38</v>
      </c>
      <c r="F18" s="6"/>
      <c r="I18"/>
    </row>
    <row r="19" spans="1:9" ht="75" x14ac:dyDescent="0.2">
      <c r="A19" s="27"/>
      <c r="B19" s="21">
        <v>455</v>
      </c>
      <c r="C19" s="20" t="s">
        <v>31</v>
      </c>
      <c r="D19" s="21" t="s">
        <v>66</v>
      </c>
      <c r="E19" s="20">
        <f>SUMIF(C34:C10016, "vam", B34:B10016) + SUMIF(C34:C10017, "vvm", B34:B10017) + SUMIF(C34:C10018, "vavm", B34:B10018)</f>
        <v>0</v>
      </c>
      <c r="F19" s="6"/>
      <c r="I19"/>
    </row>
    <row r="20" spans="1:9" ht="15.75" x14ac:dyDescent="0.2">
      <c r="A20" s="27"/>
      <c r="B20" s="10">
        <v>270</v>
      </c>
      <c r="C20" s="9" t="s">
        <v>32</v>
      </c>
      <c r="D20" s="10" t="s">
        <v>33</v>
      </c>
      <c r="E20" s="9">
        <f>SUMIF(C34:C10017, "avp", B34:B10017)</f>
        <v>2729</v>
      </c>
      <c r="F20" s="6"/>
      <c r="I20"/>
    </row>
    <row r="21" spans="1:9" ht="30" x14ac:dyDescent="0.2">
      <c r="A21" s="29"/>
      <c r="B21" s="10">
        <v>438</v>
      </c>
      <c r="C21" s="9" t="s">
        <v>34</v>
      </c>
      <c r="D21" s="10" t="s">
        <v>35</v>
      </c>
      <c r="E21" s="9">
        <f>SUMIF(C34:C10018, "avav", B34:B10018)</f>
        <v>65</v>
      </c>
      <c r="F21" s="6"/>
    </row>
    <row r="22" spans="1:9" ht="30" x14ac:dyDescent="0.2">
      <c r="A22" s="28"/>
      <c r="B22" s="12">
        <v>551</v>
      </c>
      <c r="C22" s="11" t="s">
        <v>36</v>
      </c>
      <c r="D22" s="12" t="s">
        <v>37</v>
      </c>
      <c r="E22" s="11">
        <f>SUMIF(C34:C10019, "cr", B34:B10019)</f>
        <v>20639</v>
      </c>
      <c r="F22" s="3"/>
    </row>
    <row r="23" spans="1:9" ht="30" x14ac:dyDescent="0.2">
      <c r="A23" s="28"/>
      <c r="B23" s="12">
        <v>552</v>
      </c>
      <c r="C23" s="11" t="s">
        <v>38</v>
      </c>
      <c r="D23" s="12" t="s">
        <v>39</v>
      </c>
      <c r="E23" s="11">
        <f>SUMIF(C34:C10020, "cnr", B34:B10020)</f>
        <v>32</v>
      </c>
      <c r="F23" s="3"/>
    </row>
    <row r="24" spans="1:9" ht="45" x14ac:dyDescent="0.2">
      <c r="A24" s="28"/>
      <c r="B24" s="12">
        <v>553</v>
      </c>
      <c r="C24" s="11" t="s">
        <v>40</v>
      </c>
      <c r="D24" s="12" t="s">
        <v>41</v>
      </c>
      <c r="E24" s="11">
        <f>SUMIF(C34:C10021, "cf", B34:B10021)</f>
        <v>268</v>
      </c>
      <c r="F24" s="3"/>
    </row>
    <row r="25" spans="1:9" ht="45" x14ac:dyDescent="0.2">
      <c r="A25" s="30"/>
      <c r="B25" s="12">
        <v>554</v>
      </c>
      <c r="C25" s="11" t="s">
        <v>42</v>
      </c>
      <c r="D25" s="12" t="s">
        <v>43</v>
      </c>
      <c r="E25" s="11">
        <f>SUMIF(C34:C10022, "cbc", B34:B10022)</f>
        <v>435</v>
      </c>
      <c r="F25" s="3"/>
    </row>
    <row r="26" spans="1:9" ht="15.75" x14ac:dyDescent="0.2">
      <c r="A26" s="28"/>
      <c r="B26" s="14">
        <v>565</v>
      </c>
      <c r="C26" s="13" t="s">
        <v>44</v>
      </c>
      <c r="D26" s="14" t="s">
        <v>45</v>
      </c>
      <c r="E26" s="13">
        <f>SUMIF(B34:B10022, "cc", A34:A10022)</f>
        <v>12406</v>
      </c>
      <c r="F26" s="3"/>
    </row>
    <row r="27" spans="1:9" ht="15.75" x14ac:dyDescent="0.2">
      <c r="A27" s="27"/>
      <c r="B27" s="14">
        <v>566</v>
      </c>
      <c r="C27" s="18" t="s">
        <v>46</v>
      </c>
      <c r="D27" s="14" t="s">
        <v>47</v>
      </c>
      <c r="E27" s="13">
        <f>SUMIF(C34:C10022, "cbk", A34:A10022)</f>
        <v>19733</v>
      </c>
      <c r="F27" s="3"/>
    </row>
    <row r="28" spans="1:9" ht="45" x14ac:dyDescent="0.2">
      <c r="A28" s="28"/>
      <c r="B28" s="14">
        <v>567</v>
      </c>
      <c r="C28" s="13" t="s">
        <v>48</v>
      </c>
      <c r="D28" s="14" t="s">
        <v>49</v>
      </c>
      <c r="E28" s="13">
        <f>SUMIF(C34:C10028, "cda", A34:A10028)</f>
        <v>0</v>
      </c>
      <c r="F28" s="3"/>
    </row>
    <row r="29" spans="1:9" ht="31.5" x14ac:dyDescent="0.2">
      <c r="A29" s="27"/>
      <c r="B29" s="19">
        <v>660</v>
      </c>
      <c r="C29" s="15"/>
      <c r="D29" s="16" t="s">
        <v>50</v>
      </c>
      <c r="E29" s="15">
        <f>SUMIF(C34:C10000, "b_ill", B34:B10000)</f>
        <v>285</v>
      </c>
      <c r="F29" s="44"/>
    </row>
    <row r="30" spans="1:9" ht="31.5" x14ac:dyDescent="0.2">
      <c r="A30" s="31"/>
      <c r="B30" s="35">
        <v>665</v>
      </c>
      <c r="C30" s="36"/>
      <c r="D30" s="37" t="s">
        <v>51</v>
      </c>
      <c r="E30" s="36">
        <f>SUMIF(C34:C10000, "l_ill", B34:B10000)</f>
        <v>230</v>
      </c>
      <c r="F30" s="6"/>
    </row>
    <row r="31" spans="1:9" ht="15.75" x14ac:dyDescent="0.2">
      <c r="A31" s="38"/>
      <c r="B31" s="41">
        <v>763</v>
      </c>
      <c r="C31" s="40"/>
      <c r="D31" s="39" t="s">
        <v>71</v>
      </c>
      <c r="E31" s="42">
        <f>SUM(E32:E33)</f>
        <v>15036</v>
      </c>
    </row>
    <row r="32" spans="1:9" ht="38.25" x14ac:dyDescent="0.2">
      <c r="A32" s="32"/>
      <c r="B32" s="41"/>
      <c r="C32" s="40"/>
      <c r="D32" s="39" t="s">
        <v>72</v>
      </c>
      <c r="E32" s="45">
        <v>8759</v>
      </c>
      <c r="F32" s="46" t="s">
        <v>74</v>
      </c>
    </row>
    <row r="33" spans="1:35" ht="38.25" x14ac:dyDescent="0.2">
      <c r="A33" s="34"/>
      <c r="B33" s="41"/>
      <c r="C33" s="40"/>
      <c r="D33" s="39" t="s">
        <v>73</v>
      </c>
      <c r="E33" s="45">
        <v>6277</v>
      </c>
      <c r="F33" s="43" t="s">
        <v>75</v>
      </c>
    </row>
    <row r="34" spans="1:35" ht="15.75" x14ac:dyDescent="0.2">
      <c r="A34" s="32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</row>
    <row r="35" spans="1:35" ht="15.75" x14ac:dyDescent="0.2">
      <c r="A35" s="32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</row>
    <row r="36" spans="1:35" ht="15.75" x14ac:dyDescent="0.2">
      <c r="A36" s="33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</row>
    <row r="37" spans="1:35" x14ac:dyDescent="0.2"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</row>
    <row r="38" spans="1:35" x14ac:dyDescent="0.2"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</row>
    <row r="39" spans="1:35" x14ac:dyDescent="0.2">
      <c r="A39" t="s">
        <v>76</v>
      </c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</row>
    <row r="40" spans="1:35" x14ac:dyDescent="0.2">
      <c r="A40" t="s">
        <v>77</v>
      </c>
      <c r="B40" t="s">
        <v>78</v>
      </c>
      <c r="C40" t="s">
        <v>79</v>
      </c>
      <c r="D40" t="s">
        <v>80</v>
      </c>
      <c r="E40" t="s">
        <v>81</v>
      </c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</row>
    <row r="41" spans="1:35" x14ac:dyDescent="0.2">
      <c r="B41">
        <v>216</v>
      </c>
      <c r="C41" t="s">
        <v>4</v>
      </c>
      <c r="D41" t="s">
        <v>82</v>
      </c>
      <c r="E41" t="s">
        <v>83</v>
      </c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</row>
    <row r="42" spans="1:35" x14ac:dyDescent="0.2">
      <c r="B42">
        <v>2</v>
      </c>
      <c r="C42" t="s">
        <v>4</v>
      </c>
      <c r="D42" t="s">
        <v>82</v>
      </c>
      <c r="E42" t="s">
        <v>84</v>
      </c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</row>
    <row r="43" spans="1:35" x14ac:dyDescent="0.2">
      <c r="B43">
        <v>151</v>
      </c>
      <c r="C43" t="s">
        <v>4</v>
      </c>
      <c r="D43" t="s">
        <v>82</v>
      </c>
      <c r="E43" t="s">
        <v>85</v>
      </c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</row>
    <row r="44" spans="1:35" x14ac:dyDescent="0.2">
      <c r="B44">
        <v>1</v>
      </c>
      <c r="C44" t="s">
        <v>4</v>
      </c>
      <c r="D44" t="s">
        <v>82</v>
      </c>
      <c r="E44" t="s">
        <v>86</v>
      </c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</row>
    <row r="45" spans="1:35" x14ac:dyDescent="0.2">
      <c r="B45">
        <v>15</v>
      </c>
      <c r="C45" t="s">
        <v>4</v>
      </c>
      <c r="D45" t="s">
        <v>82</v>
      </c>
      <c r="E45" t="s">
        <v>87</v>
      </c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</row>
    <row r="46" spans="1:35" x14ac:dyDescent="0.2">
      <c r="B46">
        <v>1</v>
      </c>
      <c r="C46" t="s">
        <v>4</v>
      </c>
      <c r="D46" t="s">
        <v>82</v>
      </c>
      <c r="E46" t="s">
        <v>88</v>
      </c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</row>
    <row r="47" spans="1:35" x14ac:dyDescent="0.2">
      <c r="B47">
        <v>3</v>
      </c>
      <c r="C47" t="s">
        <v>10</v>
      </c>
      <c r="D47" t="s">
        <v>82</v>
      </c>
      <c r="E47" t="s">
        <v>89</v>
      </c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</row>
    <row r="48" spans="1:35" x14ac:dyDescent="0.2">
      <c r="B48">
        <v>2</v>
      </c>
      <c r="C48" t="s">
        <v>6</v>
      </c>
      <c r="D48" t="s">
        <v>82</v>
      </c>
      <c r="E48" t="s">
        <v>90</v>
      </c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</row>
    <row r="49" spans="1:35" x14ac:dyDescent="0.2"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</row>
    <row r="50" spans="1:35" x14ac:dyDescent="0.2">
      <c r="A50" t="s">
        <v>91</v>
      </c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</row>
    <row r="51" spans="1:35" x14ac:dyDescent="0.2">
      <c r="A51" t="s">
        <v>92</v>
      </c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</row>
    <row r="52" spans="1:35" x14ac:dyDescent="0.2">
      <c r="A52" t="s">
        <v>77</v>
      </c>
      <c r="B52" t="s">
        <v>93</v>
      </c>
      <c r="C52" t="s">
        <v>79</v>
      </c>
      <c r="D52" t="s">
        <v>80</v>
      </c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</row>
    <row r="53" spans="1:35" x14ac:dyDescent="0.2">
      <c r="B53">
        <v>1</v>
      </c>
      <c r="C53" t="s">
        <v>10</v>
      </c>
      <c r="D53" t="s">
        <v>94</v>
      </c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</row>
    <row r="54" spans="1:35" x14ac:dyDescent="0.2">
      <c r="B54">
        <v>1</v>
      </c>
      <c r="C54" t="s">
        <v>10</v>
      </c>
      <c r="D54" t="s">
        <v>95</v>
      </c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</row>
    <row r="55" spans="1:35" x14ac:dyDescent="0.2">
      <c r="B55">
        <v>1</v>
      </c>
      <c r="C55" t="s">
        <v>8</v>
      </c>
      <c r="D55" t="s">
        <v>96</v>
      </c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</row>
    <row r="56" spans="1:35" x14ac:dyDescent="0.2">
      <c r="B56">
        <v>3</v>
      </c>
      <c r="C56" t="s">
        <v>8</v>
      </c>
      <c r="D56" t="s">
        <v>97</v>
      </c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</row>
    <row r="57" spans="1:35" x14ac:dyDescent="0.2">
      <c r="B57">
        <v>8</v>
      </c>
      <c r="C57" t="s">
        <v>8</v>
      </c>
      <c r="D57" t="s">
        <v>98</v>
      </c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</row>
    <row r="58" spans="1:35" x14ac:dyDescent="0.2">
      <c r="B58">
        <v>2</v>
      </c>
      <c r="C58" t="s">
        <v>10</v>
      </c>
      <c r="D58" t="s">
        <v>99</v>
      </c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</row>
    <row r="59" spans="1:35" x14ac:dyDescent="0.2">
      <c r="B59">
        <v>1</v>
      </c>
      <c r="C59" t="s">
        <v>10</v>
      </c>
      <c r="D59" t="s">
        <v>100</v>
      </c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</row>
    <row r="60" spans="1:35" x14ac:dyDescent="0.2">
      <c r="B60">
        <v>1</v>
      </c>
      <c r="C60" t="s">
        <v>8</v>
      </c>
      <c r="D60" t="s">
        <v>101</v>
      </c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</row>
    <row r="61" spans="1:35" x14ac:dyDescent="0.2">
      <c r="B61">
        <v>1</v>
      </c>
      <c r="C61" t="s">
        <v>10</v>
      </c>
      <c r="D61" t="s">
        <v>102</v>
      </c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</row>
    <row r="62" spans="1:35" x14ac:dyDescent="0.2">
      <c r="B62">
        <v>1</v>
      </c>
      <c r="C62" t="s">
        <v>10</v>
      </c>
      <c r="D62" t="s">
        <v>103</v>
      </c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</row>
    <row r="63" spans="1:35" x14ac:dyDescent="0.2">
      <c r="B63">
        <v>1</v>
      </c>
      <c r="C63" t="s">
        <v>10</v>
      </c>
      <c r="D63" t="s">
        <v>104</v>
      </c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</row>
    <row r="64" spans="1:35" x14ac:dyDescent="0.2"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</row>
    <row r="65" spans="1:35" x14ac:dyDescent="0.2">
      <c r="A65" t="s">
        <v>105</v>
      </c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</row>
    <row r="66" spans="1:35" x14ac:dyDescent="0.2">
      <c r="A66" t="s">
        <v>106</v>
      </c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</row>
    <row r="67" spans="1:35" x14ac:dyDescent="0.2">
      <c r="A67" t="s">
        <v>77</v>
      </c>
      <c r="B67" t="s">
        <v>93</v>
      </c>
      <c r="C67" t="s">
        <v>79</v>
      </c>
      <c r="D67" t="s">
        <v>80</v>
      </c>
      <c r="E67" t="s">
        <v>81</v>
      </c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</row>
    <row r="68" spans="1:35" x14ac:dyDescent="0.2">
      <c r="B68">
        <v>1</v>
      </c>
      <c r="C68" t="s">
        <v>17</v>
      </c>
      <c r="D68" t="s">
        <v>94</v>
      </c>
      <c r="E68" t="s">
        <v>83</v>
      </c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</row>
    <row r="69" spans="1:35" x14ac:dyDescent="0.2">
      <c r="B69">
        <v>1</v>
      </c>
      <c r="C69" t="s">
        <v>17</v>
      </c>
      <c r="D69" t="s">
        <v>107</v>
      </c>
      <c r="E69" t="s">
        <v>83</v>
      </c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</row>
    <row r="70" spans="1:35" x14ac:dyDescent="0.2">
      <c r="B70">
        <v>961</v>
      </c>
      <c r="C70" t="s">
        <v>108</v>
      </c>
      <c r="D70" t="s">
        <v>82</v>
      </c>
      <c r="E70" t="s">
        <v>83</v>
      </c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</row>
    <row r="71" spans="1:35" x14ac:dyDescent="0.2">
      <c r="B71">
        <v>15</v>
      </c>
      <c r="C71" t="s">
        <v>17</v>
      </c>
      <c r="D71" t="s">
        <v>82</v>
      </c>
      <c r="E71" t="s">
        <v>89</v>
      </c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</row>
    <row r="72" spans="1:35" x14ac:dyDescent="0.2">
      <c r="B72">
        <v>1</v>
      </c>
      <c r="C72" t="s">
        <v>108</v>
      </c>
      <c r="D72" t="s">
        <v>82</v>
      </c>
      <c r="E72" t="s">
        <v>109</v>
      </c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</row>
    <row r="73" spans="1:35" x14ac:dyDescent="0.2">
      <c r="B73">
        <v>1</v>
      </c>
      <c r="C73" t="s">
        <v>15</v>
      </c>
      <c r="D73" t="s">
        <v>82</v>
      </c>
      <c r="E73" t="s">
        <v>110</v>
      </c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</row>
    <row r="74" spans="1:35" x14ac:dyDescent="0.2">
      <c r="B74">
        <v>5</v>
      </c>
      <c r="C74" t="s">
        <v>108</v>
      </c>
      <c r="D74" t="s">
        <v>82</v>
      </c>
      <c r="E74" t="s">
        <v>111</v>
      </c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</row>
    <row r="75" spans="1:35" x14ac:dyDescent="0.2">
      <c r="B75">
        <v>2</v>
      </c>
      <c r="C75" t="s">
        <v>108</v>
      </c>
      <c r="D75" t="s">
        <v>82</v>
      </c>
      <c r="E75" t="s">
        <v>84</v>
      </c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</row>
    <row r="76" spans="1:35" x14ac:dyDescent="0.2">
      <c r="B76">
        <v>542</v>
      </c>
      <c r="C76" t="s">
        <v>69</v>
      </c>
      <c r="D76" t="s">
        <v>82</v>
      </c>
      <c r="E76" t="s">
        <v>85</v>
      </c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</row>
    <row r="77" spans="1:35" x14ac:dyDescent="0.2">
      <c r="B77">
        <v>3</v>
      </c>
      <c r="C77" t="s">
        <v>108</v>
      </c>
      <c r="D77" t="s">
        <v>82</v>
      </c>
      <c r="E77" t="s">
        <v>86</v>
      </c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</row>
    <row r="78" spans="1:35" x14ac:dyDescent="0.2">
      <c r="B78">
        <v>122</v>
      </c>
      <c r="C78" t="s">
        <v>108</v>
      </c>
      <c r="D78" t="s">
        <v>82</v>
      </c>
      <c r="E78" t="s">
        <v>87</v>
      </c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</row>
    <row r="79" spans="1:35" x14ac:dyDescent="0.2">
      <c r="B79">
        <v>1</v>
      </c>
      <c r="C79" t="s">
        <v>13</v>
      </c>
      <c r="D79" t="s">
        <v>82</v>
      </c>
      <c r="E79" t="s">
        <v>90</v>
      </c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</row>
    <row r="80" spans="1:35" x14ac:dyDescent="0.2">
      <c r="B80">
        <v>13</v>
      </c>
      <c r="C80" t="s">
        <v>108</v>
      </c>
      <c r="D80" t="s">
        <v>82</v>
      </c>
      <c r="E80" t="s">
        <v>112</v>
      </c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</row>
    <row r="81" spans="2:35" x14ac:dyDescent="0.2">
      <c r="B81">
        <v>1</v>
      </c>
      <c r="C81" t="s">
        <v>17</v>
      </c>
      <c r="D81" t="s">
        <v>95</v>
      </c>
      <c r="E81" t="s">
        <v>83</v>
      </c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</row>
    <row r="82" spans="2:35" x14ac:dyDescent="0.2">
      <c r="B82">
        <v>1</v>
      </c>
      <c r="C82" t="s">
        <v>15</v>
      </c>
      <c r="D82" t="s">
        <v>96</v>
      </c>
      <c r="E82" t="s">
        <v>89</v>
      </c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</row>
    <row r="83" spans="2:35" x14ac:dyDescent="0.2">
      <c r="B83">
        <v>1</v>
      </c>
      <c r="C83" t="s">
        <v>15</v>
      </c>
      <c r="D83" t="s">
        <v>96</v>
      </c>
      <c r="E83" t="s">
        <v>87</v>
      </c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</row>
    <row r="84" spans="2:35" x14ac:dyDescent="0.2">
      <c r="B84">
        <v>3</v>
      </c>
      <c r="C84" t="s">
        <v>15</v>
      </c>
      <c r="D84" t="s">
        <v>97</v>
      </c>
      <c r="E84" t="s">
        <v>83</v>
      </c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</row>
    <row r="85" spans="2:35" x14ac:dyDescent="0.2">
      <c r="B85">
        <v>1</v>
      </c>
      <c r="C85" t="s">
        <v>15</v>
      </c>
      <c r="D85" t="s">
        <v>97</v>
      </c>
      <c r="E85" t="s">
        <v>89</v>
      </c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</row>
    <row r="86" spans="2:35" x14ac:dyDescent="0.2">
      <c r="B86">
        <v>1</v>
      </c>
      <c r="C86" t="s">
        <v>15</v>
      </c>
      <c r="D86" t="s">
        <v>97</v>
      </c>
      <c r="E86" t="s">
        <v>85</v>
      </c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</row>
    <row r="87" spans="2:35" x14ac:dyDescent="0.2">
      <c r="B87">
        <v>1</v>
      </c>
      <c r="C87" t="s">
        <v>17</v>
      </c>
      <c r="D87" t="s">
        <v>113</v>
      </c>
      <c r="E87" t="s">
        <v>89</v>
      </c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</row>
    <row r="88" spans="2:35" x14ac:dyDescent="0.2">
      <c r="B88">
        <v>1</v>
      </c>
      <c r="C88" t="s">
        <v>17</v>
      </c>
      <c r="D88" t="s">
        <v>114</v>
      </c>
      <c r="E88" t="s">
        <v>83</v>
      </c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</row>
    <row r="89" spans="2:35" x14ac:dyDescent="0.2">
      <c r="B89">
        <v>1</v>
      </c>
      <c r="C89" t="s">
        <v>17</v>
      </c>
      <c r="D89" t="s">
        <v>115</v>
      </c>
      <c r="E89" t="s">
        <v>83</v>
      </c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</row>
    <row r="90" spans="2:35" x14ac:dyDescent="0.2">
      <c r="B90">
        <v>4</v>
      </c>
      <c r="C90" t="s">
        <v>15</v>
      </c>
      <c r="D90" t="s">
        <v>98</v>
      </c>
      <c r="E90" t="s">
        <v>83</v>
      </c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</row>
    <row r="91" spans="2:35" x14ac:dyDescent="0.2">
      <c r="B91">
        <v>1</v>
      </c>
      <c r="C91" t="s">
        <v>15</v>
      </c>
      <c r="D91" t="s">
        <v>98</v>
      </c>
      <c r="E91" t="s">
        <v>109</v>
      </c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</row>
    <row r="92" spans="2:35" x14ac:dyDescent="0.2">
      <c r="B92">
        <v>7</v>
      </c>
      <c r="C92" t="s">
        <v>15</v>
      </c>
      <c r="D92" t="s">
        <v>98</v>
      </c>
      <c r="E92" t="s">
        <v>85</v>
      </c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</row>
    <row r="93" spans="2:35" x14ac:dyDescent="0.2">
      <c r="B93">
        <v>7</v>
      </c>
      <c r="C93" t="s">
        <v>15</v>
      </c>
      <c r="D93" t="s">
        <v>98</v>
      </c>
      <c r="E93" t="s">
        <v>87</v>
      </c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</row>
    <row r="94" spans="2:35" x14ac:dyDescent="0.2">
      <c r="B94">
        <v>2</v>
      </c>
      <c r="C94" t="s">
        <v>17</v>
      </c>
      <c r="D94" t="s">
        <v>99</v>
      </c>
      <c r="E94" t="s">
        <v>83</v>
      </c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</row>
    <row r="95" spans="2:35" x14ac:dyDescent="0.2">
      <c r="B95">
        <v>1</v>
      </c>
      <c r="C95" t="s">
        <v>17</v>
      </c>
      <c r="D95" t="s">
        <v>99</v>
      </c>
      <c r="E95" t="s">
        <v>90</v>
      </c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</row>
    <row r="96" spans="2:35" x14ac:dyDescent="0.2">
      <c r="B96">
        <v>1</v>
      </c>
      <c r="C96" t="s">
        <v>17</v>
      </c>
      <c r="D96" t="s">
        <v>116</v>
      </c>
      <c r="E96" t="s">
        <v>89</v>
      </c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</row>
    <row r="97" spans="2:35" x14ac:dyDescent="0.2">
      <c r="B97">
        <v>1</v>
      </c>
      <c r="C97" t="s">
        <v>17</v>
      </c>
      <c r="D97" t="s">
        <v>117</v>
      </c>
      <c r="E97" t="s">
        <v>83</v>
      </c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</row>
    <row r="98" spans="2:35" x14ac:dyDescent="0.2">
      <c r="B98">
        <v>1</v>
      </c>
      <c r="C98" t="s">
        <v>17</v>
      </c>
      <c r="D98" t="s">
        <v>100</v>
      </c>
      <c r="E98" t="s">
        <v>90</v>
      </c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</row>
    <row r="99" spans="2:35" x14ac:dyDescent="0.2">
      <c r="B99">
        <v>1</v>
      </c>
      <c r="C99" t="s">
        <v>15</v>
      </c>
      <c r="D99" t="s">
        <v>101</v>
      </c>
      <c r="E99" t="s">
        <v>83</v>
      </c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</row>
    <row r="100" spans="2:35" x14ac:dyDescent="0.2">
      <c r="B100">
        <v>1</v>
      </c>
      <c r="C100" t="s">
        <v>17</v>
      </c>
      <c r="D100" t="s">
        <v>118</v>
      </c>
      <c r="E100" t="s">
        <v>89</v>
      </c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</row>
    <row r="101" spans="2:35" x14ac:dyDescent="0.2">
      <c r="B101">
        <v>1</v>
      </c>
      <c r="C101" t="s">
        <v>17</v>
      </c>
      <c r="D101" t="s">
        <v>102</v>
      </c>
      <c r="E101" t="s">
        <v>83</v>
      </c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</row>
    <row r="102" spans="2:35" x14ac:dyDescent="0.2">
      <c r="B102">
        <v>1</v>
      </c>
      <c r="C102" t="s">
        <v>17</v>
      </c>
      <c r="D102" t="s">
        <v>119</v>
      </c>
      <c r="E102" t="s">
        <v>89</v>
      </c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</row>
    <row r="103" spans="2:35" x14ac:dyDescent="0.2">
      <c r="B103">
        <v>1</v>
      </c>
      <c r="C103" t="s">
        <v>17</v>
      </c>
      <c r="D103" t="s">
        <v>104</v>
      </c>
      <c r="E103" t="s">
        <v>85</v>
      </c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</row>
    <row r="104" spans="2:35" x14ac:dyDescent="0.2">
      <c r="B104">
        <v>1</v>
      </c>
      <c r="C104" t="s">
        <v>15</v>
      </c>
      <c r="D104" t="s">
        <v>120</v>
      </c>
      <c r="E104" t="s">
        <v>83</v>
      </c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</row>
    <row r="105" spans="2:35" x14ac:dyDescent="0.2">
      <c r="B105">
        <v>2</v>
      </c>
      <c r="C105" t="s">
        <v>17</v>
      </c>
      <c r="D105" t="s">
        <v>121</v>
      </c>
      <c r="E105" t="s">
        <v>83</v>
      </c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</row>
    <row r="106" spans="2:35" x14ac:dyDescent="0.2">
      <c r="B106">
        <v>1</v>
      </c>
      <c r="C106" t="s">
        <v>17</v>
      </c>
      <c r="D106" t="s">
        <v>121</v>
      </c>
      <c r="E106" t="s">
        <v>89</v>
      </c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</row>
    <row r="107" spans="2:35" x14ac:dyDescent="0.2">
      <c r="B107">
        <v>2</v>
      </c>
      <c r="C107" t="s">
        <v>15</v>
      </c>
      <c r="D107" t="s">
        <v>122</v>
      </c>
      <c r="E107" t="s">
        <v>83</v>
      </c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</row>
    <row r="108" spans="2:35" x14ac:dyDescent="0.2">
      <c r="B108">
        <v>4</v>
      </c>
      <c r="C108" t="s">
        <v>15</v>
      </c>
      <c r="D108" t="s">
        <v>122</v>
      </c>
      <c r="E108" t="s">
        <v>89</v>
      </c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</row>
    <row r="109" spans="2:35" x14ac:dyDescent="0.2">
      <c r="B109">
        <v>2</v>
      </c>
      <c r="C109" t="s">
        <v>17</v>
      </c>
      <c r="D109" t="s">
        <v>123</v>
      </c>
      <c r="E109" t="s">
        <v>83</v>
      </c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</row>
    <row r="110" spans="2:35" x14ac:dyDescent="0.2">
      <c r="B110">
        <v>1</v>
      </c>
      <c r="C110" t="s">
        <v>17</v>
      </c>
      <c r="D110" t="s">
        <v>124</v>
      </c>
      <c r="E110" t="s">
        <v>83</v>
      </c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</row>
    <row r="111" spans="2:35" x14ac:dyDescent="0.2">
      <c r="B111">
        <v>1</v>
      </c>
      <c r="C111" t="s">
        <v>17</v>
      </c>
      <c r="D111" t="s">
        <v>124</v>
      </c>
      <c r="E111" t="s">
        <v>89</v>
      </c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</row>
    <row r="112" spans="2:35" x14ac:dyDescent="0.2"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</row>
    <row r="113" spans="1:35" x14ac:dyDescent="0.2">
      <c r="A113" t="s">
        <v>125</v>
      </c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</row>
    <row r="114" spans="1:35" x14ac:dyDescent="0.2">
      <c r="A114" t="s">
        <v>77</v>
      </c>
      <c r="B114" t="s">
        <v>126</v>
      </c>
      <c r="C114" t="s">
        <v>79</v>
      </c>
      <c r="D114" t="s">
        <v>127</v>
      </c>
      <c r="E114" t="s">
        <v>128</v>
      </c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</row>
    <row r="115" spans="1:35" x14ac:dyDescent="0.2">
      <c r="B115">
        <v>4957</v>
      </c>
      <c r="C115" t="s">
        <v>63</v>
      </c>
      <c r="D115" t="s">
        <v>129</v>
      </c>
      <c r="E115" t="s">
        <v>130</v>
      </c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</row>
    <row r="116" spans="1:35" x14ac:dyDescent="0.2">
      <c r="B116">
        <v>2</v>
      </c>
      <c r="D116" t="s">
        <v>129</v>
      </c>
      <c r="E116" t="s">
        <v>131</v>
      </c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</row>
    <row r="117" spans="1:35" x14ac:dyDescent="0.2">
      <c r="B117">
        <v>5</v>
      </c>
      <c r="C117" t="s">
        <v>63</v>
      </c>
      <c r="D117" t="s">
        <v>129</v>
      </c>
      <c r="E117" t="s">
        <v>132</v>
      </c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</row>
    <row r="118" spans="1:35" x14ac:dyDescent="0.2">
      <c r="B118">
        <v>4</v>
      </c>
      <c r="C118" t="s">
        <v>63</v>
      </c>
      <c r="D118" t="s">
        <v>129</v>
      </c>
      <c r="E118" t="s">
        <v>133</v>
      </c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</row>
    <row r="119" spans="1:35" x14ac:dyDescent="0.2">
      <c r="B119">
        <v>10</v>
      </c>
      <c r="C119" t="s">
        <v>63</v>
      </c>
      <c r="D119" t="s">
        <v>129</v>
      </c>
      <c r="E119" t="s">
        <v>134</v>
      </c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</row>
    <row r="120" spans="1:35" x14ac:dyDescent="0.2">
      <c r="B120">
        <v>351</v>
      </c>
      <c r="C120" t="s">
        <v>63</v>
      </c>
      <c r="D120" t="s">
        <v>135</v>
      </c>
      <c r="E120" t="s">
        <v>136</v>
      </c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</row>
    <row r="121" spans="1:35" x14ac:dyDescent="0.2">
      <c r="B121">
        <v>26</v>
      </c>
      <c r="C121" t="s">
        <v>63</v>
      </c>
      <c r="D121" t="s">
        <v>135</v>
      </c>
      <c r="E121" t="s">
        <v>134</v>
      </c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</row>
    <row r="122" spans="1:35" x14ac:dyDescent="0.2">
      <c r="B122">
        <v>6300</v>
      </c>
      <c r="C122" t="s">
        <v>63</v>
      </c>
      <c r="D122" t="s">
        <v>137</v>
      </c>
      <c r="E122" t="s">
        <v>130</v>
      </c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</row>
    <row r="123" spans="1:35" x14ac:dyDescent="0.2">
      <c r="B123">
        <v>1</v>
      </c>
      <c r="C123" t="s">
        <v>20</v>
      </c>
      <c r="D123" t="s">
        <v>137</v>
      </c>
      <c r="E123" t="s">
        <v>138</v>
      </c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</row>
    <row r="124" spans="1:35" x14ac:dyDescent="0.2">
      <c r="B124">
        <v>4</v>
      </c>
      <c r="D124" t="s">
        <v>137</v>
      </c>
      <c r="E124" t="s">
        <v>131</v>
      </c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</row>
    <row r="125" spans="1:35" x14ac:dyDescent="0.2">
      <c r="B125">
        <v>33</v>
      </c>
      <c r="C125" t="s">
        <v>63</v>
      </c>
      <c r="D125" t="s">
        <v>137</v>
      </c>
      <c r="E125" t="s">
        <v>139</v>
      </c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</row>
    <row r="126" spans="1:35" x14ac:dyDescent="0.2">
      <c r="B126">
        <v>2</v>
      </c>
      <c r="C126" t="s">
        <v>63</v>
      </c>
      <c r="D126" t="s">
        <v>137</v>
      </c>
      <c r="E126" t="s">
        <v>132</v>
      </c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</row>
    <row r="127" spans="1:35" x14ac:dyDescent="0.2">
      <c r="B127">
        <v>1</v>
      </c>
      <c r="C127" t="s">
        <v>63</v>
      </c>
      <c r="D127" t="s">
        <v>137</v>
      </c>
      <c r="E127" t="s">
        <v>136</v>
      </c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</row>
    <row r="128" spans="1:35" x14ac:dyDescent="0.2">
      <c r="B128">
        <v>1</v>
      </c>
      <c r="C128" t="s">
        <v>63</v>
      </c>
      <c r="D128" t="s">
        <v>137</v>
      </c>
      <c r="E128" t="s">
        <v>140</v>
      </c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</row>
    <row r="129" spans="2:35" x14ac:dyDescent="0.2">
      <c r="B129">
        <v>33</v>
      </c>
      <c r="C129" t="s">
        <v>63</v>
      </c>
      <c r="D129" t="s">
        <v>137</v>
      </c>
      <c r="E129" t="s">
        <v>134</v>
      </c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</row>
    <row r="130" spans="2:35" x14ac:dyDescent="0.2">
      <c r="B130">
        <v>1496</v>
      </c>
      <c r="C130" t="s">
        <v>63</v>
      </c>
      <c r="D130" t="s">
        <v>141</v>
      </c>
      <c r="E130" t="s">
        <v>130</v>
      </c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</row>
    <row r="131" spans="2:35" x14ac:dyDescent="0.2">
      <c r="B131">
        <v>1</v>
      </c>
      <c r="C131" t="s">
        <v>63</v>
      </c>
      <c r="D131" t="s">
        <v>141</v>
      </c>
      <c r="E131" t="s">
        <v>136</v>
      </c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</row>
    <row r="132" spans="2:35" x14ac:dyDescent="0.2">
      <c r="B132">
        <v>17</v>
      </c>
      <c r="C132" t="s">
        <v>63</v>
      </c>
      <c r="D132" t="s">
        <v>141</v>
      </c>
      <c r="E132" t="s">
        <v>133</v>
      </c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</row>
    <row r="133" spans="2:35" x14ac:dyDescent="0.2">
      <c r="B133">
        <v>3</v>
      </c>
      <c r="C133" t="s">
        <v>63</v>
      </c>
      <c r="D133" t="s">
        <v>141</v>
      </c>
      <c r="E133" t="s">
        <v>134</v>
      </c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</row>
    <row r="134" spans="2:35" x14ac:dyDescent="0.2">
      <c r="B134">
        <v>3</v>
      </c>
      <c r="C134" t="s">
        <v>20</v>
      </c>
      <c r="D134" t="s">
        <v>142</v>
      </c>
      <c r="E134" t="s">
        <v>143</v>
      </c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</row>
    <row r="135" spans="2:35" x14ac:dyDescent="0.2">
      <c r="B135">
        <v>165</v>
      </c>
      <c r="C135" t="s">
        <v>20</v>
      </c>
      <c r="D135" t="s">
        <v>142</v>
      </c>
      <c r="E135" t="s">
        <v>144</v>
      </c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</row>
    <row r="136" spans="2:35" x14ac:dyDescent="0.2">
      <c r="B136">
        <v>1</v>
      </c>
      <c r="C136" t="s">
        <v>20</v>
      </c>
      <c r="D136" t="s">
        <v>142</v>
      </c>
      <c r="E136" t="s">
        <v>130</v>
      </c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</row>
    <row r="137" spans="2:35" x14ac:dyDescent="0.2">
      <c r="B137">
        <v>208</v>
      </c>
      <c r="C137" t="s">
        <v>20</v>
      </c>
      <c r="D137" t="s">
        <v>142</v>
      </c>
      <c r="E137" t="s">
        <v>145</v>
      </c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</row>
    <row r="138" spans="2:35" x14ac:dyDescent="0.2">
      <c r="B138">
        <v>1</v>
      </c>
      <c r="C138" t="s">
        <v>20</v>
      </c>
      <c r="D138" t="s">
        <v>142</v>
      </c>
      <c r="E138" t="s">
        <v>133</v>
      </c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</row>
    <row r="139" spans="2:35" x14ac:dyDescent="0.2">
      <c r="B139">
        <v>31</v>
      </c>
      <c r="C139" t="s">
        <v>20</v>
      </c>
      <c r="D139" t="s">
        <v>142</v>
      </c>
      <c r="E139" t="s">
        <v>134</v>
      </c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</row>
    <row r="140" spans="2:35" x14ac:dyDescent="0.2">
      <c r="B140">
        <v>2</v>
      </c>
      <c r="C140" t="s">
        <v>63</v>
      </c>
      <c r="D140" t="s">
        <v>146</v>
      </c>
      <c r="E140" t="s">
        <v>130</v>
      </c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</row>
    <row r="141" spans="2:35" x14ac:dyDescent="0.2">
      <c r="B141">
        <v>235</v>
      </c>
      <c r="C141" t="s">
        <v>20</v>
      </c>
      <c r="D141" t="s">
        <v>147</v>
      </c>
      <c r="E141" t="s">
        <v>148</v>
      </c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</row>
    <row r="142" spans="2:35" x14ac:dyDescent="0.2">
      <c r="B142">
        <v>1</v>
      </c>
      <c r="C142" t="s">
        <v>20</v>
      </c>
      <c r="D142" t="s">
        <v>147</v>
      </c>
      <c r="E142" t="s">
        <v>134</v>
      </c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</row>
    <row r="143" spans="2:35" x14ac:dyDescent="0.2">
      <c r="B143">
        <v>2777</v>
      </c>
      <c r="C143" t="s">
        <v>63</v>
      </c>
      <c r="D143" t="s">
        <v>149</v>
      </c>
      <c r="E143" t="s">
        <v>130</v>
      </c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</row>
    <row r="144" spans="2:35" x14ac:dyDescent="0.2">
      <c r="B144">
        <v>2</v>
      </c>
      <c r="D144" t="s">
        <v>149</v>
      </c>
      <c r="E144" t="s">
        <v>131</v>
      </c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</row>
    <row r="145" spans="2:35" x14ac:dyDescent="0.2">
      <c r="B145">
        <v>1</v>
      </c>
      <c r="C145" t="s">
        <v>63</v>
      </c>
      <c r="D145" t="s">
        <v>149</v>
      </c>
      <c r="E145" t="s">
        <v>150</v>
      </c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</row>
    <row r="146" spans="2:35" x14ac:dyDescent="0.2">
      <c r="B146">
        <v>8</v>
      </c>
      <c r="C146" t="s">
        <v>63</v>
      </c>
      <c r="D146" t="s">
        <v>149</v>
      </c>
      <c r="E146" t="s">
        <v>136</v>
      </c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</row>
    <row r="147" spans="2:35" x14ac:dyDescent="0.2">
      <c r="B147">
        <v>3</v>
      </c>
      <c r="C147" t="s">
        <v>63</v>
      </c>
      <c r="D147" t="s">
        <v>149</v>
      </c>
      <c r="E147" t="s">
        <v>134</v>
      </c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</row>
    <row r="148" spans="2:35" x14ac:dyDescent="0.2">
      <c r="B148">
        <v>118</v>
      </c>
      <c r="C148" t="s">
        <v>63</v>
      </c>
      <c r="D148" t="s">
        <v>151</v>
      </c>
      <c r="E148" t="s">
        <v>130</v>
      </c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</row>
    <row r="149" spans="2:35" x14ac:dyDescent="0.2">
      <c r="B149">
        <v>1</v>
      </c>
      <c r="C149" t="s">
        <v>63</v>
      </c>
      <c r="D149" t="s">
        <v>151</v>
      </c>
      <c r="E149" t="s">
        <v>152</v>
      </c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</row>
    <row r="150" spans="2:35" x14ac:dyDescent="0.2">
      <c r="B150">
        <v>1</v>
      </c>
      <c r="C150" t="s">
        <v>63</v>
      </c>
      <c r="D150" t="s">
        <v>151</v>
      </c>
      <c r="E150" t="s">
        <v>133</v>
      </c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</row>
    <row r="151" spans="2:35" x14ac:dyDescent="0.2">
      <c r="B151">
        <v>78</v>
      </c>
      <c r="D151" t="s">
        <v>153</v>
      </c>
      <c r="E151" t="s">
        <v>130</v>
      </c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</row>
    <row r="152" spans="2:35" x14ac:dyDescent="0.2">
      <c r="B152">
        <v>211</v>
      </c>
      <c r="D152" t="s">
        <v>153</v>
      </c>
      <c r="E152" t="s">
        <v>154</v>
      </c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</row>
    <row r="153" spans="2:35" x14ac:dyDescent="0.2">
      <c r="B153">
        <v>2</v>
      </c>
      <c r="D153" t="s">
        <v>153</v>
      </c>
      <c r="E153" t="s">
        <v>140</v>
      </c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</row>
    <row r="154" spans="2:35" x14ac:dyDescent="0.2">
      <c r="B154">
        <v>979</v>
      </c>
      <c r="C154" t="s">
        <v>63</v>
      </c>
      <c r="D154" t="s">
        <v>155</v>
      </c>
      <c r="E154" t="s">
        <v>130</v>
      </c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</row>
    <row r="155" spans="2:35" x14ac:dyDescent="0.2">
      <c r="B155">
        <v>1</v>
      </c>
      <c r="D155" t="s">
        <v>155</v>
      </c>
      <c r="E155" t="s">
        <v>131</v>
      </c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</row>
    <row r="156" spans="2:35" x14ac:dyDescent="0.2">
      <c r="B156">
        <v>3</v>
      </c>
      <c r="C156" t="s">
        <v>63</v>
      </c>
      <c r="D156" t="s">
        <v>155</v>
      </c>
      <c r="E156" t="s">
        <v>136</v>
      </c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</row>
    <row r="157" spans="2:35" x14ac:dyDescent="0.2">
      <c r="B157">
        <v>1</v>
      </c>
      <c r="C157" t="s">
        <v>63</v>
      </c>
      <c r="D157" t="s">
        <v>155</v>
      </c>
      <c r="E157" t="s">
        <v>134</v>
      </c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</row>
    <row r="158" spans="2:35" x14ac:dyDescent="0.2">
      <c r="B158">
        <v>2</v>
      </c>
      <c r="C158" t="s">
        <v>63</v>
      </c>
      <c r="D158" t="s">
        <v>156</v>
      </c>
      <c r="E158" t="s">
        <v>130</v>
      </c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</row>
    <row r="159" spans="2:35" x14ac:dyDescent="0.2">
      <c r="B159">
        <v>86</v>
      </c>
      <c r="C159" t="s">
        <v>63</v>
      </c>
      <c r="D159" t="s">
        <v>156</v>
      </c>
      <c r="E159" t="s">
        <v>136</v>
      </c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</row>
    <row r="160" spans="2:35" x14ac:dyDescent="0.2">
      <c r="B160">
        <v>3</v>
      </c>
      <c r="C160" t="s">
        <v>63</v>
      </c>
      <c r="D160" t="s">
        <v>156</v>
      </c>
      <c r="E160" t="s">
        <v>134</v>
      </c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</row>
    <row r="161" spans="2:35" x14ac:dyDescent="0.2">
      <c r="B161">
        <v>2907</v>
      </c>
      <c r="C161" t="s">
        <v>63</v>
      </c>
      <c r="D161" t="s">
        <v>157</v>
      </c>
      <c r="E161" t="s">
        <v>130</v>
      </c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</row>
    <row r="162" spans="2:35" x14ac:dyDescent="0.2">
      <c r="B162">
        <v>2</v>
      </c>
      <c r="D162" t="s">
        <v>157</v>
      </c>
      <c r="E162" t="s">
        <v>131</v>
      </c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</row>
    <row r="163" spans="2:35" x14ac:dyDescent="0.2">
      <c r="B163">
        <v>1</v>
      </c>
      <c r="C163" t="s">
        <v>63</v>
      </c>
      <c r="D163" t="s">
        <v>157</v>
      </c>
      <c r="E163" t="s">
        <v>150</v>
      </c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</row>
    <row r="164" spans="2:35" x14ac:dyDescent="0.2">
      <c r="B164">
        <v>2</v>
      </c>
      <c r="C164" t="s">
        <v>63</v>
      </c>
      <c r="D164" t="s">
        <v>157</v>
      </c>
      <c r="E164" t="s">
        <v>133</v>
      </c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</row>
    <row r="165" spans="2:35" x14ac:dyDescent="0.2">
      <c r="B165">
        <v>3</v>
      </c>
      <c r="C165" t="s">
        <v>63</v>
      </c>
      <c r="D165" t="s">
        <v>157</v>
      </c>
      <c r="E165" t="s">
        <v>134</v>
      </c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</row>
    <row r="166" spans="2:35" x14ac:dyDescent="0.2">
      <c r="B166">
        <v>2</v>
      </c>
      <c r="C166" t="s">
        <v>63</v>
      </c>
      <c r="D166" t="s">
        <v>158</v>
      </c>
      <c r="E166" t="s">
        <v>159</v>
      </c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</row>
    <row r="167" spans="2:35" x14ac:dyDescent="0.2">
      <c r="B167">
        <v>2558</v>
      </c>
      <c r="C167" t="s">
        <v>63</v>
      </c>
      <c r="D167" t="s">
        <v>158</v>
      </c>
      <c r="E167" t="s">
        <v>130</v>
      </c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</row>
    <row r="168" spans="2:35" x14ac:dyDescent="0.2">
      <c r="B168">
        <v>6</v>
      </c>
      <c r="C168" t="s">
        <v>20</v>
      </c>
      <c r="D168" t="s">
        <v>158</v>
      </c>
      <c r="E168" t="s">
        <v>160</v>
      </c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</row>
    <row r="169" spans="2:35" x14ac:dyDescent="0.2">
      <c r="B169">
        <v>5</v>
      </c>
      <c r="C169" t="s">
        <v>20</v>
      </c>
      <c r="D169" t="s">
        <v>158</v>
      </c>
      <c r="E169" t="s">
        <v>138</v>
      </c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</row>
    <row r="170" spans="2:35" x14ac:dyDescent="0.2">
      <c r="B170">
        <v>3</v>
      </c>
      <c r="C170" t="s">
        <v>63</v>
      </c>
      <c r="D170" t="s">
        <v>158</v>
      </c>
      <c r="E170" t="s">
        <v>161</v>
      </c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</row>
    <row r="171" spans="2:35" x14ac:dyDescent="0.2">
      <c r="B171">
        <v>18</v>
      </c>
      <c r="C171" t="s">
        <v>63</v>
      </c>
      <c r="D171" t="s">
        <v>158</v>
      </c>
      <c r="E171" t="s">
        <v>136</v>
      </c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</row>
    <row r="172" spans="2:35" x14ac:dyDescent="0.2">
      <c r="B172">
        <v>242</v>
      </c>
      <c r="C172" t="s">
        <v>63</v>
      </c>
      <c r="D172" t="s">
        <v>158</v>
      </c>
      <c r="E172" t="s">
        <v>133</v>
      </c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</row>
    <row r="173" spans="2:35" x14ac:dyDescent="0.2">
      <c r="B173">
        <v>7</v>
      </c>
      <c r="C173" t="s">
        <v>63</v>
      </c>
      <c r="D173" t="s">
        <v>158</v>
      </c>
      <c r="E173" t="s">
        <v>134</v>
      </c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</row>
    <row r="174" spans="2:35" x14ac:dyDescent="0.2">
      <c r="B174">
        <v>252</v>
      </c>
      <c r="C174" t="s">
        <v>63</v>
      </c>
      <c r="D174" t="s">
        <v>162</v>
      </c>
      <c r="E174" t="s">
        <v>130</v>
      </c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</row>
    <row r="175" spans="2:35" x14ac:dyDescent="0.2">
      <c r="B175">
        <v>2</v>
      </c>
      <c r="C175" t="s">
        <v>63</v>
      </c>
      <c r="D175" t="s">
        <v>162</v>
      </c>
      <c r="E175" t="s">
        <v>133</v>
      </c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</row>
    <row r="176" spans="2:35" x14ac:dyDescent="0.2">
      <c r="B176">
        <v>438</v>
      </c>
      <c r="C176" t="s">
        <v>63</v>
      </c>
      <c r="D176" t="s">
        <v>163</v>
      </c>
      <c r="E176" t="s">
        <v>130</v>
      </c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</row>
    <row r="177" spans="1:35" x14ac:dyDescent="0.2">
      <c r="B177">
        <v>1</v>
      </c>
      <c r="C177" t="s">
        <v>63</v>
      </c>
      <c r="D177" t="s">
        <v>163</v>
      </c>
      <c r="E177" t="s">
        <v>132</v>
      </c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</row>
    <row r="178" spans="1:35" x14ac:dyDescent="0.2">
      <c r="B178">
        <v>67</v>
      </c>
      <c r="C178" t="s">
        <v>63</v>
      </c>
      <c r="D178" t="s">
        <v>164</v>
      </c>
      <c r="E178" t="s">
        <v>130</v>
      </c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</row>
    <row r="179" spans="1:35" x14ac:dyDescent="0.2">
      <c r="B179">
        <v>25</v>
      </c>
      <c r="C179" t="s">
        <v>63</v>
      </c>
      <c r="D179" t="s">
        <v>165</v>
      </c>
      <c r="E179" t="s">
        <v>130</v>
      </c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</row>
    <row r="180" spans="1:35" x14ac:dyDescent="0.2">
      <c r="B180">
        <v>1</v>
      </c>
      <c r="D180" t="s">
        <v>165</v>
      </c>
      <c r="E180" t="s">
        <v>166</v>
      </c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</row>
    <row r="181" spans="1:35" x14ac:dyDescent="0.2">
      <c r="B181">
        <v>301</v>
      </c>
      <c r="C181" t="s">
        <v>63</v>
      </c>
      <c r="D181" t="s">
        <v>165</v>
      </c>
      <c r="E181" t="s">
        <v>140</v>
      </c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</row>
    <row r="182" spans="1:35" x14ac:dyDescent="0.2">
      <c r="B182">
        <v>5</v>
      </c>
      <c r="D182" t="s">
        <v>165</v>
      </c>
      <c r="E182" t="s">
        <v>167</v>
      </c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</row>
    <row r="183" spans="1:35" x14ac:dyDescent="0.2">
      <c r="B183">
        <v>3</v>
      </c>
      <c r="C183" t="s">
        <v>63</v>
      </c>
      <c r="D183" t="s">
        <v>168</v>
      </c>
      <c r="E183" t="s">
        <v>130</v>
      </c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</row>
    <row r="184" spans="1:35" x14ac:dyDescent="0.2">
      <c r="B184">
        <v>9</v>
      </c>
      <c r="C184" t="s">
        <v>63</v>
      </c>
      <c r="D184" t="s">
        <v>168</v>
      </c>
      <c r="E184" t="s">
        <v>169</v>
      </c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</row>
    <row r="185" spans="1:35" x14ac:dyDescent="0.2">
      <c r="B185">
        <v>1</v>
      </c>
      <c r="C185" t="s">
        <v>63</v>
      </c>
      <c r="D185" t="s">
        <v>168</v>
      </c>
      <c r="E185" t="s">
        <v>170</v>
      </c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</row>
    <row r="186" spans="1:35" x14ac:dyDescent="0.2">
      <c r="B186">
        <v>7</v>
      </c>
      <c r="C186" t="s">
        <v>63</v>
      </c>
      <c r="D186" t="s">
        <v>168</v>
      </c>
      <c r="E186" t="s">
        <v>134</v>
      </c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</row>
    <row r="187" spans="1:35" x14ac:dyDescent="0.2">
      <c r="B187">
        <v>2</v>
      </c>
      <c r="C187" t="s">
        <v>20</v>
      </c>
      <c r="D187" t="s">
        <v>171</v>
      </c>
      <c r="E187" t="s">
        <v>130</v>
      </c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</row>
    <row r="188" spans="1:35" x14ac:dyDescent="0.2">
      <c r="B188">
        <v>123</v>
      </c>
      <c r="C188" t="s">
        <v>20</v>
      </c>
      <c r="D188" t="s">
        <v>171</v>
      </c>
      <c r="E188" t="s">
        <v>57</v>
      </c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</row>
    <row r="189" spans="1:35" x14ac:dyDescent="0.2">
      <c r="B189">
        <v>1</v>
      </c>
      <c r="C189" t="s">
        <v>20</v>
      </c>
      <c r="D189" t="s">
        <v>171</v>
      </c>
      <c r="E189" t="s">
        <v>134</v>
      </c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</row>
    <row r="190" spans="1:35" x14ac:dyDescent="0.2"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</row>
    <row r="191" spans="1:35" x14ac:dyDescent="0.2">
      <c r="A191" t="s">
        <v>172</v>
      </c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</row>
    <row r="192" spans="1:35" x14ac:dyDescent="0.2">
      <c r="A192" t="s">
        <v>77</v>
      </c>
      <c r="B192" t="s">
        <v>173</v>
      </c>
      <c r="C192" t="s">
        <v>79</v>
      </c>
      <c r="D192" t="s">
        <v>127</v>
      </c>
      <c r="E192" t="s">
        <v>128</v>
      </c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</row>
    <row r="193" spans="2:35" x14ac:dyDescent="0.2">
      <c r="B193">
        <v>5026</v>
      </c>
      <c r="C193" t="s">
        <v>52</v>
      </c>
      <c r="D193" t="s">
        <v>129</v>
      </c>
      <c r="E193" t="s">
        <v>130</v>
      </c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</row>
    <row r="194" spans="2:35" x14ac:dyDescent="0.2">
      <c r="B194">
        <v>2</v>
      </c>
      <c r="D194" t="s">
        <v>129</v>
      </c>
      <c r="E194" t="s">
        <v>131</v>
      </c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</row>
    <row r="195" spans="2:35" x14ac:dyDescent="0.2">
      <c r="B195">
        <v>6</v>
      </c>
      <c r="C195" t="s">
        <v>52</v>
      </c>
      <c r="D195" t="s">
        <v>129</v>
      </c>
      <c r="E195" t="s">
        <v>132</v>
      </c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</row>
    <row r="196" spans="2:35" x14ac:dyDescent="0.2">
      <c r="B196">
        <v>4</v>
      </c>
      <c r="C196" t="s">
        <v>52</v>
      </c>
      <c r="D196" t="s">
        <v>129</v>
      </c>
      <c r="E196" t="s">
        <v>133</v>
      </c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</row>
    <row r="197" spans="2:35" x14ac:dyDescent="0.2">
      <c r="B197">
        <v>10</v>
      </c>
      <c r="C197" t="s">
        <v>52</v>
      </c>
      <c r="D197" t="s">
        <v>129</v>
      </c>
      <c r="E197" t="s">
        <v>134</v>
      </c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</row>
    <row r="198" spans="2:35" x14ac:dyDescent="0.2">
      <c r="B198">
        <v>1753</v>
      </c>
      <c r="C198" t="s">
        <v>52</v>
      </c>
      <c r="D198" t="s">
        <v>135</v>
      </c>
      <c r="E198" t="s">
        <v>136</v>
      </c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</row>
    <row r="199" spans="2:35" x14ac:dyDescent="0.2">
      <c r="B199">
        <v>30</v>
      </c>
      <c r="C199" t="s">
        <v>52</v>
      </c>
      <c r="D199" t="s">
        <v>135</v>
      </c>
      <c r="E199" t="s">
        <v>134</v>
      </c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</row>
    <row r="200" spans="2:35" x14ac:dyDescent="0.2">
      <c r="B200">
        <v>6491</v>
      </c>
      <c r="C200" t="s">
        <v>52</v>
      </c>
      <c r="D200" t="s">
        <v>137</v>
      </c>
      <c r="E200" t="s">
        <v>130</v>
      </c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</row>
    <row r="201" spans="2:35" x14ac:dyDescent="0.2">
      <c r="B201">
        <v>1</v>
      </c>
      <c r="C201" t="s">
        <v>54</v>
      </c>
      <c r="D201" t="s">
        <v>137</v>
      </c>
      <c r="E201" t="s">
        <v>138</v>
      </c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</row>
    <row r="202" spans="2:35" x14ac:dyDescent="0.2">
      <c r="B202">
        <v>4</v>
      </c>
      <c r="D202" t="s">
        <v>137</v>
      </c>
      <c r="E202" t="s">
        <v>131</v>
      </c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</row>
    <row r="203" spans="2:35" x14ac:dyDescent="0.2">
      <c r="B203">
        <v>35</v>
      </c>
      <c r="C203" t="s">
        <v>30</v>
      </c>
      <c r="D203" t="s">
        <v>137</v>
      </c>
      <c r="E203" t="s">
        <v>139</v>
      </c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</row>
    <row r="204" spans="2:35" x14ac:dyDescent="0.2">
      <c r="B204">
        <v>2</v>
      </c>
      <c r="C204" t="s">
        <v>52</v>
      </c>
      <c r="D204" t="s">
        <v>137</v>
      </c>
      <c r="E204" t="s">
        <v>132</v>
      </c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</row>
    <row r="205" spans="2:35" x14ac:dyDescent="0.2">
      <c r="B205">
        <v>1</v>
      </c>
      <c r="C205" t="s">
        <v>52</v>
      </c>
      <c r="D205" t="s">
        <v>137</v>
      </c>
      <c r="E205" t="s">
        <v>136</v>
      </c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</row>
    <row r="206" spans="2:35" x14ac:dyDescent="0.2">
      <c r="B206">
        <v>1</v>
      </c>
      <c r="C206" t="s">
        <v>52</v>
      </c>
      <c r="D206" t="s">
        <v>137</v>
      </c>
      <c r="E206" t="s">
        <v>140</v>
      </c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</row>
    <row r="207" spans="2:35" x14ac:dyDescent="0.2">
      <c r="B207">
        <v>58</v>
      </c>
      <c r="C207" t="s">
        <v>52</v>
      </c>
      <c r="D207" t="s">
        <v>137</v>
      </c>
      <c r="E207" t="s">
        <v>134</v>
      </c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</row>
    <row r="208" spans="2:35" x14ac:dyDescent="0.2">
      <c r="B208">
        <v>1524</v>
      </c>
      <c r="C208" t="s">
        <v>52</v>
      </c>
      <c r="D208" t="s">
        <v>141</v>
      </c>
      <c r="E208" t="s">
        <v>130</v>
      </c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</row>
    <row r="209" spans="2:35" x14ac:dyDescent="0.2">
      <c r="B209">
        <v>1</v>
      </c>
      <c r="C209" t="s">
        <v>52</v>
      </c>
      <c r="D209" t="s">
        <v>141</v>
      </c>
      <c r="E209" t="s">
        <v>136</v>
      </c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</row>
    <row r="210" spans="2:35" x14ac:dyDescent="0.2">
      <c r="B210">
        <v>17</v>
      </c>
      <c r="C210" t="s">
        <v>52</v>
      </c>
      <c r="D210" t="s">
        <v>141</v>
      </c>
      <c r="E210" t="s">
        <v>133</v>
      </c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</row>
    <row r="211" spans="2:35" x14ac:dyDescent="0.2">
      <c r="B211">
        <v>3</v>
      </c>
      <c r="C211" t="s">
        <v>52</v>
      </c>
      <c r="D211" t="s">
        <v>141</v>
      </c>
      <c r="E211" t="s">
        <v>134</v>
      </c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</row>
    <row r="212" spans="2:35" x14ac:dyDescent="0.2">
      <c r="B212">
        <v>3</v>
      </c>
      <c r="C212" t="s">
        <v>54</v>
      </c>
      <c r="D212" t="s">
        <v>142</v>
      </c>
      <c r="E212" t="s">
        <v>143</v>
      </c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</row>
    <row r="213" spans="2:35" x14ac:dyDescent="0.2">
      <c r="B213">
        <v>169</v>
      </c>
      <c r="C213" t="s">
        <v>54</v>
      </c>
      <c r="D213" t="s">
        <v>142</v>
      </c>
      <c r="E213" t="s">
        <v>144</v>
      </c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</row>
    <row r="214" spans="2:35" x14ac:dyDescent="0.2">
      <c r="B214">
        <v>1</v>
      </c>
      <c r="C214" t="s">
        <v>54</v>
      </c>
      <c r="D214" t="s">
        <v>142</v>
      </c>
      <c r="E214" t="s">
        <v>130</v>
      </c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</row>
    <row r="215" spans="2:35" x14ac:dyDescent="0.2">
      <c r="B215">
        <v>220</v>
      </c>
      <c r="C215" t="s">
        <v>54</v>
      </c>
      <c r="D215" t="s">
        <v>142</v>
      </c>
      <c r="E215" t="s">
        <v>145</v>
      </c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</row>
    <row r="216" spans="2:35" x14ac:dyDescent="0.2">
      <c r="B216">
        <v>1</v>
      </c>
      <c r="C216" t="s">
        <v>54</v>
      </c>
      <c r="D216" t="s">
        <v>142</v>
      </c>
      <c r="E216" t="s">
        <v>133</v>
      </c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</row>
    <row r="217" spans="2:35" x14ac:dyDescent="0.2">
      <c r="B217">
        <v>32</v>
      </c>
      <c r="C217" t="s">
        <v>54</v>
      </c>
      <c r="D217" t="s">
        <v>142</v>
      </c>
      <c r="E217" t="s">
        <v>134</v>
      </c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</row>
    <row r="218" spans="2:35" x14ac:dyDescent="0.2">
      <c r="B218">
        <v>2</v>
      </c>
      <c r="C218" t="s">
        <v>52</v>
      </c>
      <c r="D218" t="s">
        <v>146</v>
      </c>
      <c r="E218" t="s">
        <v>130</v>
      </c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</row>
    <row r="219" spans="2:35" x14ac:dyDescent="0.2">
      <c r="B219">
        <v>263</v>
      </c>
      <c r="C219" t="s">
        <v>56</v>
      </c>
      <c r="D219" t="s">
        <v>147</v>
      </c>
      <c r="E219" t="s">
        <v>148</v>
      </c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</row>
    <row r="220" spans="2:35" x14ac:dyDescent="0.2">
      <c r="B220">
        <v>1</v>
      </c>
      <c r="C220" t="s">
        <v>56</v>
      </c>
      <c r="D220" t="s">
        <v>147</v>
      </c>
      <c r="E220" t="s">
        <v>134</v>
      </c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</row>
    <row r="221" spans="2:35" x14ac:dyDescent="0.2">
      <c r="B221">
        <v>2868</v>
      </c>
      <c r="C221" t="s">
        <v>52</v>
      </c>
      <c r="D221" t="s">
        <v>149</v>
      </c>
      <c r="E221" t="s">
        <v>130</v>
      </c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</row>
    <row r="222" spans="2:35" x14ac:dyDescent="0.2">
      <c r="B222">
        <v>2</v>
      </c>
      <c r="D222" t="s">
        <v>149</v>
      </c>
      <c r="E222" t="s">
        <v>131</v>
      </c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</row>
    <row r="223" spans="2:35" x14ac:dyDescent="0.2">
      <c r="B223">
        <v>1</v>
      </c>
      <c r="C223" t="s">
        <v>52</v>
      </c>
      <c r="D223" t="s">
        <v>149</v>
      </c>
      <c r="E223" t="s">
        <v>150</v>
      </c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</row>
    <row r="224" spans="2:35" x14ac:dyDescent="0.2">
      <c r="B224">
        <v>8</v>
      </c>
      <c r="C224" t="s">
        <v>52</v>
      </c>
      <c r="D224" t="s">
        <v>149</v>
      </c>
      <c r="E224" t="s">
        <v>136</v>
      </c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</row>
    <row r="225" spans="2:35" x14ac:dyDescent="0.2">
      <c r="B225">
        <v>3</v>
      </c>
      <c r="C225" t="s">
        <v>52</v>
      </c>
      <c r="D225" t="s">
        <v>149</v>
      </c>
      <c r="E225" t="s">
        <v>134</v>
      </c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</row>
    <row r="226" spans="2:35" x14ac:dyDescent="0.2">
      <c r="B226">
        <v>130</v>
      </c>
      <c r="C226" t="s">
        <v>52</v>
      </c>
      <c r="D226" t="s">
        <v>151</v>
      </c>
      <c r="E226" t="s">
        <v>130</v>
      </c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</row>
    <row r="227" spans="2:35" x14ac:dyDescent="0.2">
      <c r="B227">
        <v>1</v>
      </c>
      <c r="C227" t="s">
        <v>52</v>
      </c>
      <c r="D227" t="s">
        <v>151</v>
      </c>
      <c r="E227" t="s">
        <v>152</v>
      </c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</row>
    <row r="228" spans="2:35" x14ac:dyDescent="0.2">
      <c r="B228">
        <v>1</v>
      </c>
      <c r="C228" t="s">
        <v>52</v>
      </c>
      <c r="D228" t="s">
        <v>151</v>
      </c>
      <c r="E228" t="s">
        <v>133</v>
      </c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</row>
    <row r="229" spans="2:35" x14ac:dyDescent="0.2">
      <c r="B229">
        <v>79</v>
      </c>
      <c r="D229" t="s">
        <v>153</v>
      </c>
      <c r="E229" t="s">
        <v>130</v>
      </c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</row>
    <row r="230" spans="2:35" x14ac:dyDescent="0.2">
      <c r="B230">
        <v>211</v>
      </c>
      <c r="D230" t="s">
        <v>153</v>
      </c>
      <c r="E230" t="s">
        <v>154</v>
      </c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</row>
    <row r="231" spans="2:35" x14ac:dyDescent="0.2">
      <c r="B231">
        <v>2</v>
      </c>
      <c r="D231" t="s">
        <v>153</v>
      </c>
      <c r="E231" t="s">
        <v>140</v>
      </c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</row>
    <row r="232" spans="2:35" x14ac:dyDescent="0.2">
      <c r="B232">
        <v>1016</v>
      </c>
      <c r="C232" t="s">
        <v>52</v>
      </c>
      <c r="D232" t="s">
        <v>155</v>
      </c>
      <c r="E232" t="s">
        <v>130</v>
      </c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</row>
    <row r="233" spans="2:35" x14ac:dyDescent="0.2">
      <c r="B233">
        <v>1</v>
      </c>
      <c r="D233" t="s">
        <v>155</v>
      </c>
      <c r="E233" t="s">
        <v>131</v>
      </c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</row>
    <row r="234" spans="2:35" x14ac:dyDescent="0.2">
      <c r="B234">
        <v>3</v>
      </c>
      <c r="C234" t="s">
        <v>52</v>
      </c>
      <c r="D234" t="s">
        <v>155</v>
      </c>
      <c r="E234" t="s">
        <v>136</v>
      </c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</row>
    <row r="235" spans="2:35" x14ac:dyDescent="0.2">
      <c r="B235">
        <v>1</v>
      </c>
      <c r="C235" t="s">
        <v>52</v>
      </c>
      <c r="D235" t="s">
        <v>155</v>
      </c>
      <c r="E235" t="s">
        <v>134</v>
      </c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</row>
    <row r="236" spans="2:35" x14ac:dyDescent="0.2">
      <c r="B236">
        <v>2</v>
      </c>
      <c r="C236" t="s">
        <v>52</v>
      </c>
      <c r="D236" t="s">
        <v>156</v>
      </c>
      <c r="E236" t="s">
        <v>130</v>
      </c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</row>
    <row r="237" spans="2:35" x14ac:dyDescent="0.2">
      <c r="B237">
        <v>303</v>
      </c>
      <c r="C237" t="s">
        <v>52</v>
      </c>
      <c r="D237" t="s">
        <v>156</v>
      </c>
      <c r="E237" t="s">
        <v>136</v>
      </c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</row>
    <row r="238" spans="2:35" x14ac:dyDescent="0.2">
      <c r="B238">
        <v>3</v>
      </c>
      <c r="C238" t="s">
        <v>52</v>
      </c>
      <c r="D238" t="s">
        <v>156</v>
      </c>
      <c r="E238" t="s">
        <v>134</v>
      </c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</row>
    <row r="239" spans="2:35" x14ac:dyDescent="0.2">
      <c r="B239">
        <v>2965</v>
      </c>
      <c r="C239" t="s">
        <v>52</v>
      </c>
      <c r="D239" t="s">
        <v>157</v>
      </c>
      <c r="E239" t="s">
        <v>130</v>
      </c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</row>
    <row r="240" spans="2:35" x14ac:dyDescent="0.2">
      <c r="B240">
        <v>2</v>
      </c>
      <c r="D240" t="s">
        <v>157</v>
      </c>
      <c r="E240" t="s">
        <v>131</v>
      </c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</row>
    <row r="241" spans="2:35" x14ac:dyDescent="0.2">
      <c r="B241">
        <v>1</v>
      </c>
      <c r="C241" t="s">
        <v>52</v>
      </c>
      <c r="D241" t="s">
        <v>157</v>
      </c>
      <c r="E241" t="s">
        <v>150</v>
      </c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</row>
    <row r="242" spans="2:35" x14ac:dyDescent="0.2">
      <c r="B242">
        <v>2</v>
      </c>
      <c r="C242" t="s">
        <v>52</v>
      </c>
      <c r="D242" t="s">
        <v>157</v>
      </c>
      <c r="E242" t="s">
        <v>133</v>
      </c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</row>
    <row r="243" spans="2:35" x14ac:dyDescent="0.2">
      <c r="B243">
        <v>3</v>
      </c>
      <c r="C243" t="s">
        <v>52</v>
      </c>
      <c r="D243" t="s">
        <v>157</v>
      </c>
      <c r="E243" t="s">
        <v>134</v>
      </c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</row>
    <row r="244" spans="2:35" x14ac:dyDescent="0.2">
      <c r="B244">
        <v>2</v>
      </c>
      <c r="C244" t="s">
        <v>52</v>
      </c>
      <c r="D244" t="s">
        <v>158</v>
      </c>
      <c r="E244" t="s">
        <v>159</v>
      </c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</row>
    <row r="245" spans="2:35" x14ac:dyDescent="0.2">
      <c r="B245">
        <v>2627</v>
      </c>
      <c r="C245" t="s">
        <v>52</v>
      </c>
      <c r="D245" t="s">
        <v>158</v>
      </c>
      <c r="E245" t="s">
        <v>130</v>
      </c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</row>
    <row r="246" spans="2:35" x14ac:dyDescent="0.2">
      <c r="B246">
        <v>6</v>
      </c>
      <c r="C246" t="s">
        <v>54</v>
      </c>
      <c r="D246" t="s">
        <v>158</v>
      </c>
      <c r="E246" t="s">
        <v>160</v>
      </c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</row>
    <row r="247" spans="2:35" x14ac:dyDescent="0.2">
      <c r="B247">
        <v>5</v>
      </c>
      <c r="C247" t="s">
        <v>54</v>
      </c>
      <c r="D247" t="s">
        <v>158</v>
      </c>
      <c r="E247" t="s">
        <v>138</v>
      </c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</row>
    <row r="248" spans="2:35" x14ac:dyDescent="0.2">
      <c r="B248">
        <v>3</v>
      </c>
      <c r="C248" t="s">
        <v>30</v>
      </c>
      <c r="D248" t="s">
        <v>158</v>
      </c>
      <c r="E248" t="s">
        <v>161</v>
      </c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</row>
    <row r="249" spans="2:35" x14ac:dyDescent="0.2">
      <c r="B249">
        <v>18</v>
      </c>
      <c r="C249" t="s">
        <v>52</v>
      </c>
      <c r="D249" t="s">
        <v>158</v>
      </c>
      <c r="E249" t="s">
        <v>136</v>
      </c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</row>
    <row r="250" spans="2:35" x14ac:dyDescent="0.2">
      <c r="B250">
        <v>246</v>
      </c>
      <c r="C250" t="s">
        <v>52</v>
      </c>
      <c r="D250" t="s">
        <v>158</v>
      </c>
      <c r="E250" t="s">
        <v>133</v>
      </c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</row>
    <row r="251" spans="2:35" x14ac:dyDescent="0.2">
      <c r="B251">
        <v>7</v>
      </c>
      <c r="C251" t="s">
        <v>52</v>
      </c>
      <c r="D251" t="s">
        <v>158</v>
      </c>
      <c r="E251" t="s">
        <v>134</v>
      </c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</row>
    <row r="252" spans="2:35" x14ac:dyDescent="0.2">
      <c r="B252">
        <v>294</v>
      </c>
      <c r="C252" t="s">
        <v>52</v>
      </c>
      <c r="D252" t="s">
        <v>162</v>
      </c>
      <c r="E252" t="s">
        <v>130</v>
      </c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</row>
    <row r="253" spans="2:35" x14ac:dyDescent="0.2">
      <c r="B253">
        <v>2</v>
      </c>
      <c r="C253" t="s">
        <v>52</v>
      </c>
      <c r="D253" t="s">
        <v>162</v>
      </c>
      <c r="E253" t="s">
        <v>133</v>
      </c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</row>
    <row r="254" spans="2:35" x14ac:dyDescent="0.2">
      <c r="B254">
        <v>439</v>
      </c>
      <c r="C254" t="s">
        <v>52</v>
      </c>
      <c r="D254" t="s">
        <v>163</v>
      </c>
      <c r="E254" t="s">
        <v>130</v>
      </c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</row>
    <row r="255" spans="2:35" x14ac:dyDescent="0.2">
      <c r="B255">
        <v>1</v>
      </c>
      <c r="C255" t="s">
        <v>52</v>
      </c>
      <c r="D255" t="s">
        <v>163</v>
      </c>
      <c r="E255" t="s">
        <v>132</v>
      </c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</row>
    <row r="256" spans="2:35" x14ac:dyDescent="0.2">
      <c r="B256">
        <v>69</v>
      </c>
      <c r="C256" t="s">
        <v>52</v>
      </c>
      <c r="D256" t="s">
        <v>164</v>
      </c>
      <c r="E256" t="s">
        <v>130</v>
      </c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</row>
    <row r="257" spans="1:35" x14ac:dyDescent="0.2">
      <c r="B257">
        <v>44</v>
      </c>
      <c r="C257" t="s">
        <v>52</v>
      </c>
      <c r="D257" t="s">
        <v>165</v>
      </c>
      <c r="E257" t="s">
        <v>130</v>
      </c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</row>
    <row r="258" spans="1:35" x14ac:dyDescent="0.2">
      <c r="B258">
        <v>1</v>
      </c>
      <c r="D258" t="s">
        <v>165</v>
      </c>
      <c r="E258" t="s">
        <v>166</v>
      </c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</row>
    <row r="259" spans="1:35" x14ac:dyDescent="0.2">
      <c r="B259">
        <v>438</v>
      </c>
      <c r="C259" t="s">
        <v>52</v>
      </c>
      <c r="D259" t="s">
        <v>165</v>
      </c>
      <c r="E259" t="s">
        <v>140</v>
      </c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</row>
    <row r="260" spans="1:35" x14ac:dyDescent="0.2">
      <c r="B260">
        <v>5</v>
      </c>
      <c r="D260" t="s">
        <v>165</v>
      </c>
      <c r="E260" t="s">
        <v>167</v>
      </c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</row>
    <row r="261" spans="1:35" x14ac:dyDescent="0.2">
      <c r="B261">
        <v>3</v>
      </c>
      <c r="C261" t="s">
        <v>52</v>
      </c>
      <c r="D261" t="s">
        <v>168</v>
      </c>
      <c r="E261" t="s">
        <v>130</v>
      </c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</row>
    <row r="262" spans="1:35" x14ac:dyDescent="0.2">
      <c r="B262">
        <v>9</v>
      </c>
      <c r="C262" t="s">
        <v>52</v>
      </c>
      <c r="D262" t="s">
        <v>168</v>
      </c>
      <c r="E262" t="s">
        <v>169</v>
      </c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</row>
    <row r="263" spans="1:35" x14ac:dyDescent="0.2">
      <c r="B263">
        <v>1</v>
      </c>
      <c r="C263" t="s">
        <v>52</v>
      </c>
      <c r="D263" t="s">
        <v>168</v>
      </c>
      <c r="E263" t="s">
        <v>170</v>
      </c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</row>
    <row r="264" spans="1:35" x14ac:dyDescent="0.2">
      <c r="B264">
        <v>7</v>
      </c>
      <c r="C264" t="s">
        <v>52</v>
      </c>
      <c r="D264" t="s">
        <v>168</v>
      </c>
      <c r="E264" t="s">
        <v>134</v>
      </c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</row>
    <row r="265" spans="1:35" x14ac:dyDescent="0.2">
      <c r="B265">
        <v>2</v>
      </c>
      <c r="C265" t="s">
        <v>56</v>
      </c>
      <c r="D265" t="s">
        <v>171</v>
      </c>
      <c r="E265" t="s">
        <v>130</v>
      </c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</row>
    <row r="266" spans="1:35" x14ac:dyDescent="0.2">
      <c r="B266">
        <v>125</v>
      </c>
      <c r="C266" t="s">
        <v>56</v>
      </c>
      <c r="D266" t="s">
        <v>171</v>
      </c>
      <c r="E266" t="s">
        <v>57</v>
      </c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</row>
    <row r="267" spans="1:35" x14ac:dyDescent="0.2">
      <c r="B267">
        <v>1</v>
      </c>
      <c r="C267" t="s">
        <v>56</v>
      </c>
      <c r="D267" t="s">
        <v>171</v>
      </c>
      <c r="E267" t="s">
        <v>134</v>
      </c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</row>
    <row r="268" spans="1:35" x14ac:dyDescent="0.2"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</row>
    <row r="269" spans="1:35" x14ac:dyDescent="0.2">
      <c r="A269" t="s">
        <v>174</v>
      </c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</row>
    <row r="270" spans="1:35" x14ac:dyDescent="0.2">
      <c r="A270" t="s">
        <v>77</v>
      </c>
      <c r="B270" t="s">
        <v>173</v>
      </c>
      <c r="C270" t="s">
        <v>79</v>
      </c>
      <c r="D270" t="s">
        <v>127</v>
      </c>
      <c r="E270" t="s">
        <v>128</v>
      </c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</row>
    <row r="271" spans="1:35" x14ac:dyDescent="0.2">
      <c r="B271">
        <v>378</v>
      </c>
      <c r="C271" t="s">
        <v>32</v>
      </c>
      <c r="D271" t="s">
        <v>129</v>
      </c>
      <c r="E271" t="s">
        <v>130</v>
      </c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</row>
    <row r="272" spans="1:35" x14ac:dyDescent="0.2">
      <c r="B272">
        <v>1</v>
      </c>
      <c r="C272" t="s">
        <v>32</v>
      </c>
      <c r="D272" t="s">
        <v>129</v>
      </c>
      <c r="E272" t="s">
        <v>134</v>
      </c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</row>
    <row r="273" spans="2:35" x14ac:dyDescent="0.2">
      <c r="B273">
        <v>757</v>
      </c>
      <c r="C273" t="s">
        <v>32</v>
      </c>
      <c r="D273" t="s">
        <v>135</v>
      </c>
      <c r="E273" t="s">
        <v>136</v>
      </c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</row>
    <row r="274" spans="2:35" x14ac:dyDescent="0.2">
      <c r="B274">
        <v>13</v>
      </c>
      <c r="C274" t="s">
        <v>32</v>
      </c>
      <c r="D274" t="s">
        <v>135</v>
      </c>
      <c r="E274" t="s">
        <v>134</v>
      </c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</row>
    <row r="275" spans="2:35" x14ac:dyDescent="0.2">
      <c r="B275">
        <v>324</v>
      </c>
      <c r="C275" t="s">
        <v>32</v>
      </c>
      <c r="D275" t="s">
        <v>137</v>
      </c>
      <c r="E275" t="s">
        <v>130</v>
      </c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</row>
    <row r="276" spans="2:35" x14ac:dyDescent="0.2">
      <c r="B276">
        <v>1</v>
      </c>
      <c r="C276" t="s">
        <v>34</v>
      </c>
      <c r="D276" t="s">
        <v>137</v>
      </c>
      <c r="E276" t="s">
        <v>138</v>
      </c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</row>
    <row r="277" spans="2:35" x14ac:dyDescent="0.2">
      <c r="B277">
        <v>137</v>
      </c>
      <c r="C277" t="s">
        <v>32</v>
      </c>
      <c r="D277" t="s">
        <v>141</v>
      </c>
      <c r="E277" t="s">
        <v>130</v>
      </c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</row>
    <row r="278" spans="2:35" x14ac:dyDescent="0.2">
      <c r="B278">
        <v>1</v>
      </c>
      <c r="C278" t="s">
        <v>32</v>
      </c>
      <c r="D278" t="s">
        <v>141</v>
      </c>
      <c r="E278" t="s">
        <v>133</v>
      </c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</row>
    <row r="279" spans="2:35" x14ac:dyDescent="0.2">
      <c r="B279">
        <v>1</v>
      </c>
      <c r="C279" t="s">
        <v>34</v>
      </c>
      <c r="D279" t="s">
        <v>142</v>
      </c>
      <c r="E279" t="s">
        <v>143</v>
      </c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</row>
    <row r="280" spans="2:35" x14ac:dyDescent="0.2">
      <c r="B280">
        <v>46</v>
      </c>
      <c r="C280" t="s">
        <v>34</v>
      </c>
      <c r="D280" t="s">
        <v>142</v>
      </c>
      <c r="E280" t="s">
        <v>144</v>
      </c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</row>
    <row r="281" spans="2:35" x14ac:dyDescent="0.2">
      <c r="B281">
        <v>1</v>
      </c>
      <c r="C281" t="s">
        <v>34</v>
      </c>
      <c r="D281" t="s">
        <v>142</v>
      </c>
      <c r="E281" t="s">
        <v>134</v>
      </c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</row>
    <row r="282" spans="2:35" x14ac:dyDescent="0.2">
      <c r="B282">
        <v>5</v>
      </c>
      <c r="C282" t="s">
        <v>34</v>
      </c>
      <c r="D282" t="s">
        <v>147</v>
      </c>
      <c r="E282" t="s">
        <v>148</v>
      </c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</row>
    <row r="283" spans="2:35" x14ac:dyDescent="0.2">
      <c r="B283">
        <v>309</v>
      </c>
      <c r="C283" t="s">
        <v>32</v>
      </c>
      <c r="D283" t="s">
        <v>149</v>
      </c>
      <c r="E283" t="s">
        <v>130</v>
      </c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</row>
    <row r="284" spans="2:35" x14ac:dyDescent="0.2">
      <c r="B284">
        <v>116</v>
      </c>
      <c r="D284" t="s">
        <v>153</v>
      </c>
      <c r="E284" t="s">
        <v>154</v>
      </c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</row>
    <row r="285" spans="2:35" x14ac:dyDescent="0.2">
      <c r="B285">
        <v>139</v>
      </c>
      <c r="C285" t="s">
        <v>32</v>
      </c>
      <c r="D285" t="s">
        <v>155</v>
      </c>
      <c r="E285" t="s">
        <v>130</v>
      </c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</row>
    <row r="286" spans="2:35" x14ac:dyDescent="0.2">
      <c r="B286">
        <v>2</v>
      </c>
      <c r="C286" t="s">
        <v>32</v>
      </c>
      <c r="D286" t="s">
        <v>155</v>
      </c>
      <c r="E286" t="s">
        <v>136</v>
      </c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</row>
    <row r="287" spans="2:35" x14ac:dyDescent="0.2">
      <c r="B287">
        <v>115</v>
      </c>
      <c r="C287" t="s">
        <v>32</v>
      </c>
      <c r="D287" t="s">
        <v>156</v>
      </c>
      <c r="E287" t="s">
        <v>136</v>
      </c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</row>
    <row r="288" spans="2:35" x14ac:dyDescent="0.2">
      <c r="B288">
        <v>2</v>
      </c>
      <c r="C288" t="s">
        <v>32</v>
      </c>
      <c r="D288" t="s">
        <v>156</v>
      </c>
      <c r="E288" t="s">
        <v>134</v>
      </c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</row>
    <row r="289" spans="2:35" x14ac:dyDescent="0.2">
      <c r="B289">
        <v>99</v>
      </c>
      <c r="C289" t="s">
        <v>32</v>
      </c>
      <c r="D289" t="s">
        <v>157</v>
      </c>
      <c r="E289" t="s">
        <v>130</v>
      </c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</row>
    <row r="290" spans="2:35" x14ac:dyDescent="0.2">
      <c r="B290">
        <v>1</v>
      </c>
      <c r="C290" t="s">
        <v>32</v>
      </c>
      <c r="D290" t="s">
        <v>158</v>
      </c>
      <c r="E290" t="s">
        <v>159</v>
      </c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</row>
    <row r="291" spans="2:35" x14ac:dyDescent="0.2">
      <c r="B291">
        <v>387</v>
      </c>
      <c r="C291" t="s">
        <v>32</v>
      </c>
      <c r="D291" t="s">
        <v>158</v>
      </c>
      <c r="E291" t="s">
        <v>130</v>
      </c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</row>
    <row r="292" spans="2:35" x14ac:dyDescent="0.2">
      <c r="B292">
        <v>6</v>
      </c>
      <c r="C292" t="s">
        <v>34</v>
      </c>
      <c r="D292" t="s">
        <v>158</v>
      </c>
      <c r="E292" t="s">
        <v>160</v>
      </c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</row>
    <row r="293" spans="2:35" x14ac:dyDescent="0.2">
      <c r="B293">
        <v>5</v>
      </c>
      <c r="C293" t="s">
        <v>34</v>
      </c>
      <c r="D293" t="s">
        <v>158</v>
      </c>
      <c r="E293" t="s">
        <v>138</v>
      </c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</row>
    <row r="294" spans="2:35" x14ac:dyDescent="0.2">
      <c r="B294">
        <v>2</v>
      </c>
      <c r="C294" t="s">
        <v>32</v>
      </c>
      <c r="D294" t="s">
        <v>158</v>
      </c>
      <c r="E294" t="s">
        <v>134</v>
      </c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</row>
    <row r="295" spans="2:35" x14ac:dyDescent="0.2">
      <c r="B295">
        <v>33</v>
      </c>
      <c r="C295" t="s">
        <v>32</v>
      </c>
      <c r="D295" t="s">
        <v>163</v>
      </c>
      <c r="E295" t="s">
        <v>130</v>
      </c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</row>
    <row r="296" spans="2:35" x14ac:dyDescent="0.2">
      <c r="B296">
        <v>14</v>
      </c>
      <c r="C296" t="s">
        <v>32</v>
      </c>
      <c r="D296" t="s">
        <v>165</v>
      </c>
      <c r="E296" t="s">
        <v>130</v>
      </c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</row>
    <row r="297" spans="2:35" x14ac:dyDescent="0.2">
      <c r="B297">
        <v>1</v>
      </c>
      <c r="D297" t="s">
        <v>165</v>
      </c>
      <c r="E297" t="s">
        <v>166</v>
      </c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</row>
    <row r="298" spans="2:35" x14ac:dyDescent="0.2">
      <c r="B298">
        <v>1</v>
      </c>
      <c r="C298" t="s">
        <v>32</v>
      </c>
      <c r="D298" t="s">
        <v>165</v>
      </c>
      <c r="E298" t="s">
        <v>140</v>
      </c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</row>
    <row r="299" spans="2:35" x14ac:dyDescent="0.2">
      <c r="B299">
        <v>5</v>
      </c>
      <c r="D299" t="s">
        <v>165</v>
      </c>
      <c r="E299" t="s">
        <v>167</v>
      </c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</row>
    <row r="300" spans="2:35" x14ac:dyDescent="0.2">
      <c r="B300">
        <v>3</v>
      </c>
      <c r="C300" t="s">
        <v>32</v>
      </c>
      <c r="D300" t="s">
        <v>168</v>
      </c>
      <c r="E300" t="s">
        <v>130</v>
      </c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</row>
    <row r="301" spans="2:35" x14ac:dyDescent="0.2">
      <c r="B301">
        <v>9</v>
      </c>
      <c r="C301" t="s">
        <v>32</v>
      </c>
      <c r="D301" t="s">
        <v>168</v>
      </c>
      <c r="E301" t="s">
        <v>169</v>
      </c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</row>
    <row r="302" spans="2:35" x14ac:dyDescent="0.2">
      <c r="B302">
        <v>1</v>
      </c>
      <c r="C302" t="s">
        <v>32</v>
      </c>
      <c r="D302" t="s">
        <v>168</v>
      </c>
      <c r="E302" t="s">
        <v>170</v>
      </c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</row>
    <row r="303" spans="2:35" x14ac:dyDescent="0.2">
      <c r="B303">
        <v>1</v>
      </c>
      <c r="C303" t="s">
        <v>32</v>
      </c>
      <c r="D303" t="s">
        <v>168</v>
      </c>
      <c r="E303" t="s">
        <v>134</v>
      </c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</row>
    <row r="304" spans="2:35" x14ac:dyDescent="0.2"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</row>
    <row r="305" spans="1:35" x14ac:dyDescent="0.2">
      <c r="A305" t="s">
        <v>175</v>
      </c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</row>
    <row r="306" spans="1:35" x14ac:dyDescent="0.2">
      <c r="A306" t="s">
        <v>176</v>
      </c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</row>
    <row r="307" spans="1:35" x14ac:dyDescent="0.2">
      <c r="A307" t="s">
        <v>77</v>
      </c>
      <c r="B307" t="s">
        <v>93</v>
      </c>
      <c r="C307" t="s">
        <v>79</v>
      </c>
      <c r="D307" t="s">
        <v>80</v>
      </c>
      <c r="E307" t="s">
        <v>81</v>
      </c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</row>
    <row r="308" spans="1:35" x14ac:dyDescent="0.2">
      <c r="B308">
        <v>9</v>
      </c>
      <c r="C308" t="s">
        <v>42</v>
      </c>
      <c r="D308" t="s">
        <v>94</v>
      </c>
      <c r="E308" t="s">
        <v>83</v>
      </c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</row>
    <row r="309" spans="1:35" x14ac:dyDescent="0.2">
      <c r="B309">
        <v>8531</v>
      </c>
      <c r="C309" t="s">
        <v>36</v>
      </c>
      <c r="D309" t="s">
        <v>82</v>
      </c>
      <c r="E309" t="s">
        <v>83</v>
      </c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</row>
    <row r="310" spans="1:35" x14ac:dyDescent="0.2">
      <c r="B310">
        <v>112</v>
      </c>
      <c r="C310" t="s">
        <v>42</v>
      </c>
      <c r="D310" t="s">
        <v>82</v>
      </c>
      <c r="E310" t="s">
        <v>89</v>
      </c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</row>
    <row r="311" spans="1:35" x14ac:dyDescent="0.2">
      <c r="B311">
        <v>38</v>
      </c>
      <c r="C311" t="s">
        <v>36</v>
      </c>
      <c r="D311" t="s">
        <v>82</v>
      </c>
      <c r="E311" t="s">
        <v>109</v>
      </c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</row>
    <row r="312" spans="1:35" x14ac:dyDescent="0.2">
      <c r="B312">
        <v>1</v>
      </c>
      <c r="C312" t="s">
        <v>36</v>
      </c>
      <c r="D312" t="s">
        <v>82</v>
      </c>
      <c r="E312" t="s">
        <v>110</v>
      </c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</row>
    <row r="313" spans="1:35" x14ac:dyDescent="0.2">
      <c r="B313">
        <v>224</v>
      </c>
      <c r="C313" t="s">
        <v>36</v>
      </c>
      <c r="D313" t="s">
        <v>82</v>
      </c>
      <c r="E313" t="s">
        <v>111</v>
      </c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</row>
    <row r="314" spans="1:35" x14ac:dyDescent="0.2">
      <c r="B314">
        <v>158</v>
      </c>
      <c r="C314" t="s">
        <v>36</v>
      </c>
      <c r="D314" t="s">
        <v>82</v>
      </c>
      <c r="E314" t="s">
        <v>84</v>
      </c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</row>
    <row r="315" spans="1:35" x14ac:dyDescent="0.2">
      <c r="B315">
        <v>1</v>
      </c>
      <c r="D315" t="s">
        <v>82</v>
      </c>
      <c r="E315" t="s">
        <v>177</v>
      </c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</row>
    <row r="316" spans="1:35" x14ac:dyDescent="0.2">
      <c r="B316">
        <v>6662</v>
      </c>
      <c r="C316" t="s">
        <v>36</v>
      </c>
      <c r="D316" t="s">
        <v>82</v>
      </c>
      <c r="E316" t="s">
        <v>85</v>
      </c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</row>
    <row r="317" spans="1:35" x14ac:dyDescent="0.2">
      <c r="B317">
        <v>163</v>
      </c>
      <c r="C317" t="s">
        <v>36</v>
      </c>
      <c r="D317" t="s">
        <v>82</v>
      </c>
      <c r="E317" t="s">
        <v>86</v>
      </c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</row>
    <row r="318" spans="1:35" x14ac:dyDescent="0.2">
      <c r="B318">
        <v>4845</v>
      </c>
      <c r="C318" t="s">
        <v>36</v>
      </c>
      <c r="D318" t="s">
        <v>82</v>
      </c>
      <c r="E318" t="s">
        <v>87</v>
      </c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</row>
    <row r="319" spans="1:35" x14ac:dyDescent="0.2">
      <c r="B319">
        <v>32</v>
      </c>
      <c r="C319" t="s">
        <v>38</v>
      </c>
      <c r="D319" t="s">
        <v>82</v>
      </c>
      <c r="E319" t="s">
        <v>90</v>
      </c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</row>
    <row r="320" spans="1:35" x14ac:dyDescent="0.2">
      <c r="B320">
        <v>17</v>
      </c>
      <c r="C320" t="s">
        <v>36</v>
      </c>
      <c r="D320" t="s">
        <v>82</v>
      </c>
      <c r="E320" t="s">
        <v>112</v>
      </c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</row>
    <row r="321" spans="2:35" x14ac:dyDescent="0.2">
      <c r="B321">
        <v>2</v>
      </c>
      <c r="C321" t="s">
        <v>42</v>
      </c>
      <c r="D321" t="s">
        <v>95</v>
      </c>
      <c r="E321" t="s">
        <v>83</v>
      </c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</row>
    <row r="322" spans="2:35" x14ac:dyDescent="0.2">
      <c r="B322">
        <v>7</v>
      </c>
      <c r="C322" t="s">
        <v>40</v>
      </c>
      <c r="D322" t="s">
        <v>96</v>
      </c>
      <c r="E322" t="s">
        <v>89</v>
      </c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</row>
    <row r="323" spans="2:35" x14ac:dyDescent="0.2">
      <c r="B323">
        <v>10</v>
      </c>
      <c r="C323" t="s">
        <v>40</v>
      </c>
      <c r="D323" t="s">
        <v>96</v>
      </c>
      <c r="E323" t="s">
        <v>87</v>
      </c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</row>
    <row r="324" spans="2:35" x14ac:dyDescent="0.2">
      <c r="B324">
        <v>5</v>
      </c>
      <c r="C324" t="s">
        <v>40</v>
      </c>
      <c r="D324" t="s">
        <v>97</v>
      </c>
      <c r="E324" t="s">
        <v>83</v>
      </c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</row>
    <row r="325" spans="2:35" x14ac:dyDescent="0.2">
      <c r="B325">
        <v>12</v>
      </c>
      <c r="C325" t="s">
        <v>40</v>
      </c>
      <c r="D325" t="s">
        <v>97</v>
      </c>
      <c r="E325" t="s">
        <v>85</v>
      </c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</row>
    <row r="326" spans="2:35" x14ac:dyDescent="0.2">
      <c r="B326">
        <v>25</v>
      </c>
      <c r="C326" t="s">
        <v>42</v>
      </c>
      <c r="D326" t="s">
        <v>114</v>
      </c>
      <c r="E326" t="s">
        <v>83</v>
      </c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</row>
    <row r="327" spans="2:35" x14ac:dyDescent="0.2">
      <c r="B327">
        <v>18</v>
      </c>
      <c r="C327" t="s">
        <v>40</v>
      </c>
      <c r="D327" t="s">
        <v>98</v>
      </c>
      <c r="E327" t="s">
        <v>83</v>
      </c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</row>
    <row r="328" spans="2:35" x14ac:dyDescent="0.2">
      <c r="B328">
        <v>123</v>
      </c>
      <c r="C328" t="s">
        <v>40</v>
      </c>
      <c r="D328" t="s">
        <v>98</v>
      </c>
      <c r="E328" t="s">
        <v>85</v>
      </c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</row>
    <row r="329" spans="2:35" x14ac:dyDescent="0.2">
      <c r="B329">
        <v>92</v>
      </c>
      <c r="C329" t="s">
        <v>40</v>
      </c>
      <c r="D329" t="s">
        <v>98</v>
      </c>
      <c r="E329" t="s">
        <v>87</v>
      </c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</row>
    <row r="330" spans="2:35" x14ac:dyDescent="0.2">
      <c r="B330">
        <v>13</v>
      </c>
      <c r="C330" t="s">
        <v>42</v>
      </c>
      <c r="D330" t="s">
        <v>99</v>
      </c>
      <c r="E330" t="s">
        <v>83</v>
      </c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</row>
    <row r="331" spans="2:35" x14ac:dyDescent="0.2">
      <c r="B331">
        <v>5</v>
      </c>
      <c r="C331" t="s">
        <v>42</v>
      </c>
      <c r="D331" t="s">
        <v>99</v>
      </c>
      <c r="E331" t="s">
        <v>90</v>
      </c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</row>
    <row r="332" spans="2:35" x14ac:dyDescent="0.2">
      <c r="B332">
        <v>188</v>
      </c>
      <c r="C332" t="s">
        <v>42</v>
      </c>
      <c r="D332" t="s">
        <v>100</v>
      </c>
      <c r="E332" t="s">
        <v>90</v>
      </c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</row>
    <row r="333" spans="2:35" x14ac:dyDescent="0.2">
      <c r="B333">
        <v>1</v>
      </c>
      <c r="C333" t="s">
        <v>40</v>
      </c>
      <c r="D333" t="s">
        <v>101</v>
      </c>
      <c r="E333" t="s">
        <v>83</v>
      </c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</row>
    <row r="334" spans="2:35" x14ac:dyDescent="0.2">
      <c r="B334">
        <v>2</v>
      </c>
      <c r="C334" t="s">
        <v>42</v>
      </c>
      <c r="D334" t="s">
        <v>102</v>
      </c>
      <c r="E334" t="s">
        <v>83</v>
      </c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</row>
    <row r="335" spans="2:35" x14ac:dyDescent="0.2">
      <c r="B335">
        <v>79</v>
      </c>
      <c r="C335" t="s">
        <v>42</v>
      </c>
      <c r="D335" t="s">
        <v>104</v>
      </c>
      <c r="E335" t="s">
        <v>85</v>
      </c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</row>
    <row r="336" spans="2:35" x14ac:dyDescent="0.2"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</row>
    <row r="337" spans="1:35" x14ac:dyDescent="0.2">
      <c r="A337" t="s">
        <v>178</v>
      </c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</row>
    <row r="338" spans="1:35" x14ac:dyDescent="0.2">
      <c r="A338" t="s">
        <v>179</v>
      </c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</row>
    <row r="339" spans="1:35" x14ac:dyDescent="0.2">
      <c r="A339" t="s">
        <v>180</v>
      </c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</row>
    <row r="340" spans="1:35" x14ac:dyDescent="0.2">
      <c r="A340" t="s">
        <v>176</v>
      </c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</row>
    <row r="341" spans="1:35" x14ac:dyDescent="0.2">
      <c r="A341" t="s">
        <v>77</v>
      </c>
      <c r="B341" t="s">
        <v>93</v>
      </c>
      <c r="C341" t="s">
        <v>79</v>
      </c>
      <c r="D341" t="s">
        <v>80</v>
      </c>
      <c r="E341" t="s">
        <v>81</v>
      </c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</row>
    <row r="342" spans="1:35" x14ac:dyDescent="0.2"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</row>
    <row r="343" spans="1:35" x14ac:dyDescent="0.2">
      <c r="A343" t="s">
        <v>181</v>
      </c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</row>
    <row r="344" spans="1:35" x14ac:dyDescent="0.2">
      <c r="A344" t="s">
        <v>182</v>
      </c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</row>
    <row r="345" spans="1:35" x14ac:dyDescent="0.2">
      <c r="A345" t="s">
        <v>183</v>
      </c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</row>
    <row r="346" spans="1:35" x14ac:dyDescent="0.2">
      <c r="A346" t="s">
        <v>184</v>
      </c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</row>
    <row r="347" spans="1:35" x14ac:dyDescent="0.2">
      <c r="A347" t="s">
        <v>185</v>
      </c>
      <c r="B347" t="s">
        <v>186</v>
      </c>
      <c r="C347" t="s">
        <v>187</v>
      </c>
      <c r="D347" t="s">
        <v>188</v>
      </c>
      <c r="E347" t="s">
        <v>128</v>
      </c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</row>
    <row r="348" spans="1:35" x14ac:dyDescent="0.2">
      <c r="A348">
        <v>2931</v>
      </c>
      <c r="C348" t="s">
        <v>46</v>
      </c>
      <c r="D348" t="s">
        <v>129</v>
      </c>
      <c r="E348" t="s">
        <v>130</v>
      </c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</row>
    <row r="349" spans="1:35" x14ac:dyDescent="0.2">
      <c r="A349">
        <v>2</v>
      </c>
      <c r="C349" t="s">
        <v>46</v>
      </c>
      <c r="D349" t="s">
        <v>129</v>
      </c>
      <c r="E349" t="s">
        <v>131</v>
      </c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</row>
    <row r="350" spans="1:35" x14ac:dyDescent="0.2">
      <c r="A350">
        <v>3</v>
      </c>
      <c r="C350" t="s">
        <v>46</v>
      </c>
      <c r="D350" t="s">
        <v>129</v>
      </c>
      <c r="E350" t="s">
        <v>133</v>
      </c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</row>
    <row r="351" spans="1:35" x14ac:dyDescent="0.2">
      <c r="A351">
        <v>23</v>
      </c>
      <c r="C351" t="s">
        <v>46</v>
      </c>
      <c r="D351" t="s">
        <v>129</v>
      </c>
      <c r="E351" t="s">
        <v>134</v>
      </c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</row>
    <row r="352" spans="1:35" x14ac:dyDescent="0.2">
      <c r="A352">
        <v>26</v>
      </c>
      <c r="C352" t="s">
        <v>46</v>
      </c>
      <c r="D352" t="s">
        <v>189</v>
      </c>
      <c r="E352" t="s">
        <v>130</v>
      </c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</row>
    <row r="353" spans="1:35" x14ac:dyDescent="0.2">
      <c r="A353">
        <v>2</v>
      </c>
      <c r="C353" t="s">
        <v>46</v>
      </c>
      <c r="D353" t="s">
        <v>190</v>
      </c>
      <c r="E353" t="s">
        <v>130</v>
      </c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</row>
    <row r="354" spans="1:35" x14ac:dyDescent="0.2">
      <c r="A354">
        <v>1163</v>
      </c>
      <c r="D354" t="s">
        <v>135</v>
      </c>
      <c r="E354" t="s">
        <v>136</v>
      </c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</row>
    <row r="355" spans="1:35" x14ac:dyDescent="0.2">
      <c r="A355">
        <v>20</v>
      </c>
      <c r="D355" t="s">
        <v>135</v>
      </c>
      <c r="E355" t="s">
        <v>134</v>
      </c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</row>
    <row r="356" spans="1:35" x14ac:dyDescent="0.2">
      <c r="A356">
        <v>2044</v>
      </c>
      <c r="C356" t="s">
        <v>46</v>
      </c>
      <c r="D356" t="s">
        <v>137</v>
      </c>
      <c r="E356" t="s">
        <v>130</v>
      </c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</row>
    <row r="357" spans="1:35" x14ac:dyDescent="0.2">
      <c r="A357">
        <v>2</v>
      </c>
      <c r="C357" t="s">
        <v>46</v>
      </c>
      <c r="D357" t="s">
        <v>137</v>
      </c>
      <c r="E357" t="s">
        <v>131</v>
      </c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</row>
    <row r="358" spans="1:35" x14ac:dyDescent="0.2">
      <c r="A358">
        <v>1</v>
      </c>
      <c r="C358" t="s">
        <v>46</v>
      </c>
      <c r="D358" t="s">
        <v>137</v>
      </c>
      <c r="E358" t="s">
        <v>139</v>
      </c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</row>
    <row r="359" spans="1:35" x14ac:dyDescent="0.2">
      <c r="A359">
        <v>10</v>
      </c>
      <c r="C359" t="s">
        <v>46</v>
      </c>
      <c r="D359" t="s">
        <v>137</v>
      </c>
      <c r="E359" t="s">
        <v>134</v>
      </c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</row>
    <row r="360" spans="1:35" x14ac:dyDescent="0.2">
      <c r="A360">
        <v>1</v>
      </c>
      <c r="C360" t="s">
        <v>46</v>
      </c>
      <c r="D360" t="s">
        <v>191</v>
      </c>
      <c r="E360" t="s">
        <v>130</v>
      </c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</row>
    <row r="361" spans="1:35" x14ac:dyDescent="0.2">
      <c r="A361">
        <v>24</v>
      </c>
      <c r="C361" t="s">
        <v>46</v>
      </c>
      <c r="D361" t="s">
        <v>192</v>
      </c>
      <c r="E361" t="s">
        <v>130</v>
      </c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</row>
    <row r="362" spans="1:35" x14ac:dyDescent="0.2">
      <c r="A362">
        <v>849</v>
      </c>
      <c r="C362" t="s">
        <v>46</v>
      </c>
      <c r="D362" t="s">
        <v>141</v>
      </c>
      <c r="E362" t="s">
        <v>130</v>
      </c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</row>
    <row r="363" spans="1:35" x14ac:dyDescent="0.2">
      <c r="A363">
        <v>6</v>
      </c>
      <c r="D363" t="s">
        <v>141</v>
      </c>
      <c r="E363" t="s">
        <v>136</v>
      </c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</row>
    <row r="364" spans="1:35" x14ac:dyDescent="0.2">
      <c r="A364">
        <v>15</v>
      </c>
      <c r="C364" t="s">
        <v>46</v>
      </c>
      <c r="D364" t="s">
        <v>141</v>
      </c>
      <c r="E364" t="s">
        <v>133</v>
      </c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</row>
    <row r="365" spans="1:35" x14ac:dyDescent="0.2">
      <c r="A365">
        <v>2</v>
      </c>
      <c r="C365" t="s">
        <v>46</v>
      </c>
      <c r="D365" t="s">
        <v>141</v>
      </c>
      <c r="E365" t="s">
        <v>134</v>
      </c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</row>
    <row r="366" spans="1:35" x14ac:dyDescent="0.2">
      <c r="A366">
        <v>21</v>
      </c>
      <c r="C366" t="s">
        <v>46</v>
      </c>
      <c r="D366" t="s">
        <v>193</v>
      </c>
      <c r="E366" t="s">
        <v>130</v>
      </c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</row>
    <row r="367" spans="1:35" x14ac:dyDescent="0.2">
      <c r="A367">
        <v>2</v>
      </c>
      <c r="C367" t="s">
        <v>46</v>
      </c>
      <c r="D367" t="s">
        <v>194</v>
      </c>
      <c r="E367" t="s">
        <v>130</v>
      </c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</row>
    <row r="368" spans="1:35" x14ac:dyDescent="0.2">
      <c r="A368">
        <v>1</v>
      </c>
      <c r="C368" t="s">
        <v>46</v>
      </c>
      <c r="D368" t="s">
        <v>195</v>
      </c>
      <c r="E368" t="s">
        <v>130</v>
      </c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</row>
    <row r="369" spans="1:35" x14ac:dyDescent="0.2">
      <c r="A369">
        <v>1</v>
      </c>
      <c r="C369" t="s">
        <v>46</v>
      </c>
      <c r="D369" t="s">
        <v>196</v>
      </c>
      <c r="E369" t="s">
        <v>130</v>
      </c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</row>
    <row r="370" spans="1:35" x14ac:dyDescent="0.2">
      <c r="A370">
        <v>1</v>
      </c>
      <c r="C370" t="s">
        <v>46</v>
      </c>
      <c r="D370" t="s">
        <v>197</v>
      </c>
      <c r="E370" t="s">
        <v>130</v>
      </c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</row>
    <row r="371" spans="1:35" x14ac:dyDescent="0.2">
      <c r="A371">
        <v>2</v>
      </c>
      <c r="D371" t="s">
        <v>198</v>
      </c>
      <c r="E371" t="s">
        <v>148</v>
      </c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</row>
    <row r="372" spans="1:35" x14ac:dyDescent="0.2">
      <c r="A372">
        <v>1</v>
      </c>
      <c r="D372" t="s">
        <v>199</v>
      </c>
      <c r="E372" t="s">
        <v>144</v>
      </c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</row>
    <row r="373" spans="1:35" x14ac:dyDescent="0.2">
      <c r="A373">
        <v>1</v>
      </c>
      <c r="D373" t="s">
        <v>200</v>
      </c>
      <c r="E373" t="s">
        <v>131</v>
      </c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</row>
    <row r="374" spans="1:35" x14ac:dyDescent="0.2">
      <c r="A374">
        <v>2</v>
      </c>
      <c r="D374" t="s">
        <v>142</v>
      </c>
      <c r="E374" t="s">
        <v>143</v>
      </c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</row>
    <row r="375" spans="1:35" x14ac:dyDescent="0.2">
      <c r="A375">
        <v>48</v>
      </c>
      <c r="D375" t="s">
        <v>142</v>
      </c>
      <c r="E375" t="s">
        <v>144</v>
      </c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</row>
    <row r="376" spans="1:35" x14ac:dyDescent="0.2">
      <c r="A376">
        <v>52</v>
      </c>
      <c r="D376" t="s">
        <v>142</v>
      </c>
      <c r="E376" t="s">
        <v>145</v>
      </c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</row>
    <row r="377" spans="1:35" x14ac:dyDescent="0.2">
      <c r="A377">
        <v>3</v>
      </c>
      <c r="D377" t="s">
        <v>142</v>
      </c>
      <c r="E377" t="s">
        <v>134</v>
      </c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</row>
    <row r="378" spans="1:35" x14ac:dyDescent="0.2">
      <c r="A378">
        <v>1</v>
      </c>
      <c r="B378" t="s">
        <v>44</v>
      </c>
      <c r="C378" t="s">
        <v>46</v>
      </c>
      <c r="D378" t="s">
        <v>201</v>
      </c>
      <c r="E378" t="s">
        <v>130</v>
      </c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</row>
    <row r="379" spans="1:35" x14ac:dyDescent="0.2">
      <c r="A379">
        <v>19</v>
      </c>
      <c r="B379" t="s">
        <v>44</v>
      </c>
      <c r="C379" t="s">
        <v>46</v>
      </c>
      <c r="D379" t="s">
        <v>202</v>
      </c>
      <c r="E379" t="s">
        <v>150</v>
      </c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</row>
    <row r="380" spans="1:35" x14ac:dyDescent="0.2">
      <c r="A380">
        <v>1</v>
      </c>
      <c r="B380" t="s">
        <v>44</v>
      </c>
      <c r="C380" t="s">
        <v>46</v>
      </c>
      <c r="D380" t="s">
        <v>203</v>
      </c>
      <c r="E380" t="s">
        <v>150</v>
      </c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</row>
    <row r="381" spans="1:35" x14ac:dyDescent="0.2">
      <c r="A381">
        <v>10</v>
      </c>
      <c r="B381" t="s">
        <v>44</v>
      </c>
      <c r="C381" t="s">
        <v>46</v>
      </c>
      <c r="D381" t="s">
        <v>204</v>
      </c>
      <c r="E381" t="s">
        <v>130</v>
      </c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</row>
    <row r="382" spans="1:35" x14ac:dyDescent="0.2">
      <c r="A382">
        <v>2</v>
      </c>
      <c r="B382" t="s">
        <v>44</v>
      </c>
      <c r="C382" t="s">
        <v>46</v>
      </c>
      <c r="D382" t="s">
        <v>204</v>
      </c>
      <c r="E382" t="s">
        <v>134</v>
      </c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</row>
    <row r="383" spans="1:35" x14ac:dyDescent="0.2">
      <c r="A383">
        <v>25</v>
      </c>
      <c r="C383" t="s">
        <v>46</v>
      </c>
      <c r="D383" t="s">
        <v>205</v>
      </c>
      <c r="E383" t="s">
        <v>130</v>
      </c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</row>
    <row r="384" spans="1:35" x14ac:dyDescent="0.2">
      <c r="A384">
        <v>1</v>
      </c>
      <c r="C384" t="s">
        <v>46</v>
      </c>
      <c r="D384" t="s">
        <v>206</v>
      </c>
      <c r="E384" t="s">
        <v>130</v>
      </c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</row>
    <row r="385" spans="1:35" x14ac:dyDescent="0.2">
      <c r="A385">
        <v>169</v>
      </c>
      <c r="D385" t="s">
        <v>147</v>
      </c>
      <c r="E385" t="s">
        <v>148</v>
      </c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</row>
    <row r="386" spans="1:35" x14ac:dyDescent="0.2">
      <c r="A386">
        <v>1</v>
      </c>
      <c r="D386" t="s">
        <v>207</v>
      </c>
      <c r="E386" t="s">
        <v>130</v>
      </c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</row>
    <row r="387" spans="1:35" x14ac:dyDescent="0.2">
      <c r="A387">
        <v>14</v>
      </c>
      <c r="D387" t="s">
        <v>207</v>
      </c>
      <c r="E387" t="s">
        <v>148</v>
      </c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</row>
    <row r="388" spans="1:35" x14ac:dyDescent="0.2">
      <c r="A388">
        <v>1</v>
      </c>
      <c r="D388" t="s">
        <v>207</v>
      </c>
      <c r="E388" t="s">
        <v>131</v>
      </c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</row>
    <row r="389" spans="1:35" x14ac:dyDescent="0.2">
      <c r="A389">
        <v>5</v>
      </c>
      <c r="B389" t="s">
        <v>44</v>
      </c>
      <c r="C389" t="s">
        <v>46</v>
      </c>
      <c r="D389" t="s">
        <v>208</v>
      </c>
      <c r="E389" t="s">
        <v>130</v>
      </c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</row>
    <row r="390" spans="1:35" x14ac:dyDescent="0.2">
      <c r="A390">
        <v>5022</v>
      </c>
      <c r="B390" t="s">
        <v>44</v>
      </c>
      <c r="C390" t="s">
        <v>46</v>
      </c>
      <c r="D390" t="s">
        <v>149</v>
      </c>
      <c r="E390" t="s">
        <v>130</v>
      </c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</row>
    <row r="391" spans="1:35" x14ac:dyDescent="0.2">
      <c r="A391">
        <v>2</v>
      </c>
      <c r="B391" t="s">
        <v>44</v>
      </c>
      <c r="C391" t="s">
        <v>46</v>
      </c>
      <c r="D391" t="s">
        <v>149</v>
      </c>
      <c r="E391" t="s">
        <v>131</v>
      </c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</row>
    <row r="392" spans="1:35" x14ac:dyDescent="0.2">
      <c r="A392">
        <v>4</v>
      </c>
      <c r="B392" t="s">
        <v>44</v>
      </c>
      <c r="C392" t="s">
        <v>46</v>
      </c>
      <c r="D392" t="s">
        <v>149</v>
      </c>
      <c r="E392" t="s">
        <v>150</v>
      </c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</row>
    <row r="393" spans="1:35" x14ac:dyDescent="0.2">
      <c r="A393">
        <v>14</v>
      </c>
      <c r="B393" t="s">
        <v>44</v>
      </c>
      <c r="D393" t="s">
        <v>149</v>
      </c>
      <c r="E393" t="s">
        <v>136</v>
      </c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</row>
    <row r="394" spans="1:35" x14ac:dyDescent="0.2">
      <c r="A394">
        <v>2</v>
      </c>
      <c r="B394" t="s">
        <v>44</v>
      </c>
      <c r="C394" t="s">
        <v>46</v>
      </c>
      <c r="D394" t="s">
        <v>149</v>
      </c>
      <c r="E394" t="s">
        <v>134</v>
      </c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</row>
    <row r="395" spans="1:35" x14ac:dyDescent="0.2">
      <c r="A395">
        <v>166</v>
      </c>
      <c r="C395" t="s">
        <v>46</v>
      </c>
      <c r="D395" t="s">
        <v>151</v>
      </c>
      <c r="E395" t="s">
        <v>130</v>
      </c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</row>
    <row r="396" spans="1:35" x14ac:dyDescent="0.2">
      <c r="A396">
        <v>3</v>
      </c>
      <c r="C396" t="s">
        <v>46</v>
      </c>
      <c r="D396" t="s">
        <v>153</v>
      </c>
      <c r="E396" t="s">
        <v>130</v>
      </c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</row>
    <row r="397" spans="1:35" x14ac:dyDescent="0.2">
      <c r="A397">
        <v>800</v>
      </c>
      <c r="C397" t="s">
        <v>46</v>
      </c>
      <c r="D397" t="s">
        <v>153</v>
      </c>
      <c r="E397" t="s">
        <v>154</v>
      </c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</row>
    <row r="398" spans="1:35" x14ac:dyDescent="0.2">
      <c r="A398">
        <v>1</v>
      </c>
      <c r="B398" t="s">
        <v>44</v>
      </c>
      <c r="C398" t="s">
        <v>46</v>
      </c>
      <c r="D398" t="s">
        <v>209</v>
      </c>
      <c r="E398" t="s">
        <v>130</v>
      </c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</row>
    <row r="399" spans="1:35" x14ac:dyDescent="0.2">
      <c r="A399">
        <v>1</v>
      </c>
      <c r="B399" t="s">
        <v>44</v>
      </c>
      <c r="C399" t="s">
        <v>46</v>
      </c>
      <c r="D399" t="s">
        <v>209</v>
      </c>
      <c r="E399" t="s">
        <v>150</v>
      </c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</row>
    <row r="400" spans="1:35" x14ac:dyDescent="0.2">
      <c r="A400">
        <v>1</v>
      </c>
      <c r="B400" t="s">
        <v>44</v>
      </c>
      <c r="C400" t="s">
        <v>46</v>
      </c>
      <c r="D400" t="s">
        <v>210</v>
      </c>
      <c r="E400" t="s">
        <v>130</v>
      </c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</row>
    <row r="401" spans="1:35" x14ac:dyDescent="0.2">
      <c r="A401">
        <v>8</v>
      </c>
      <c r="B401" t="s">
        <v>44</v>
      </c>
      <c r="C401" t="s">
        <v>46</v>
      </c>
      <c r="D401" t="s">
        <v>211</v>
      </c>
      <c r="E401" t="s">
        <v>130</v>
      </c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</row>
    <row r="402" spans="1:35" x14ac:dyDescent="0.2">
      <c r="A402">
        <v>1</v>
      </c>
      <c r="B402" t="s">
        <v>44</v>
      </c>
      <c r="C402" t="s">
        <v>46</v>
      </c>
      <c r="D402" t="s">
        <v>212</v>
      </c>
      <c r="E402" t="s">
        <v>150</v>
      </c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</row>
    <row r="403" spans="1:35" x14ac:dyDescent="0.2">
      <c r="A403">
        <v>1</v>
      </c>
      <c r="B403" t="s">
        <v>44</v>
      </c>
      <c r="C403" t="s">
        <v>46</v>
      </c>
      <c r="D403" t="s">
        <v>213</v>
      </c>
      <c r="E403" t="s">
        <v>130</v>
      </c>
      <c r="I403"/>
      <c r="J403"/>
      <c r="K403"/>
      <c r="L403"/>
      <c r="M403"/>
      <c r="N403"/>
      <c r="O403"/>
      <c r="P403"/>
      <c r="Q403"/>
      <c r="R403"/>
      <c r="S403"/>
      <c r="T403"/>
      <c r="U403"/>
      <c r="V403"/>
      <c r="W403"/>
      <c r="X403"/>
      <c r="Y403"/>
      <c r="Z403"/>
      <c r="AA403"/>
      <c r="AB403"/>
      <c r="AC403"/>
      <c r="AD403"/>
      <c r="AE403"/>
      <c r="AF403"/>
      <c r="AG403"/>
      <c r="AH403"/>
      <c r="AI403"/>
    </row>
    <row r="404" spans="1:35" x14ac:dyDescent="0.2">
      <c r="A404">
        <v>4</v>
      </c>
      <c r="B404" t="s">
        <v>44</v>
      </c>
      <c r="C404" t="s">
        <v>46</v>
      </c>
      <c r="D404" t="s">
        <v>214</v>
      </c>
      <c r="E404" t="s">
        <v>130</v>
      </c>
      <c r="I404"/>
      <c r="J404"/>
      <c r="K404"/>
      <c r="L404"/>
      <c r="M404"/>
      <c r="N404"/>
      <c r="O404"/>
      <c r="P404"/>
      <c r="Q404"/>
      <c r="R404"/>
      <c r="S404"/>
      <c r="T404"/>
      <c r="U404"/>
      <c r="V404"/>
      <c r="W404"/>
      <c r="X404"/>
      <c r="Y404"/>
      <c r="Z404"/>
      <c r="AA404"/>
      <c r="AB404"/>
      <c r="AC404"/>
      <c r="AD404"/>
      <c r="AE404"/>
      <c r="AF404"/>
      <c r="AG404"/>
      <c r="AH404"/>
      <c r="AI404"/>
    </row>
    <row r="405" spans="1:35" x14ac:dyDescent="0.2">
      <c r="A405">
        <v>2</v>
      </c>
      <c r="B405" t="s">
        <v>44</v>
      </c>
      <c r="C405" t="s">
        <v>46</v>
      </c>
      <c r="D405" t="s">
        <v>215</v>
      </c>
      <c r="E405" t="s">
        <v>130</v>
      </c>
      <c r="I405"/>
      <c r="J405"/>
      <c r="K405"/>
      <c r="L405"/>
      <c r="M405"/>
      <c r="N405"/>
      <c r="O405"/>
      <c r="P405"/>
      <c r="Q405"/>
      <c r="R405"/>
      <c r="S405"/>
      <c r="T405"/>
      <c r="U405"/>
      <c r="V405"/>
      <c r="W405"/>
      <c r="X405"/>
      <c r="Y405"/>
      <c r="Z405"/>
      <c r="AA405"/>
      <c r="AB405"/>
      <c r="AC405"/>
      <c r="AD405"/>
      <c r="AE405"/>
      <c r="AF405"/>
      <c r="AG405"/>
      <c r="AH405"/>
      <c r="AI405"/>
    </row>
    <row r="406" spans="1:35" x14ac:dyDescent="0.2">
      <c r="A406">
        <v>1</v>
      </c>
      <c r="B406" t="s">
        <v>44</v>
      </c>
      <c r="C406" t="s">
        <v>46</v>
      </c>
      <c r="D406" t="s">
        <v>215</v>
      </c>
      <c r="E406" t="s">
        <v>133</v>
      </c>
      <c r="I406"/>
      <c r="J406"/>
      <c r="K406"/>
      <c r="L406"/>
      <c r="M406"/>
      <c r="N406"/>
      <c r="O406"/>
      <c r="P406"/>
      <c r="Q406"/>
      <c r="R406"/>
      <c r="S406"/>
      <c r="T406"/>
      <c r="U406"/>
      <c r="V406"/>
      <c r="W406"/>
      <c r="X406"/>
      <c r="Y406"/>
      <c r="Z406"/>
      <c r="AA406"/>
      <c r="AB406"/>
      <c r="AC406"/>
      <c r="AD406"/>
      <c r="AE406"/>
      <c r="AF406"/>
      <c r="AG406"/>
      <c r="AH406"/>
      <c r="AI406"/>
    </row>
    <row r="407" spans="1:35" x14ac:dyDescent="0.2">
      <c r="A407">
        <v>2</v>
      </c>
      <c r="B407" t="s">
        <v>44</v>
      </c>
      <c r="D407" t="s">
        <v>216</v>
      </c>
      <c r="E407" t="s">
        <v>148</v>
      </c>
      <c r="I407"/>
      <c r="J407"/>
      <c r="K407"/>
      <c r="L407"/>
      <c r="M407"/>
      <c r="N407"/>
      <c r="O407"/>
      <c r="P407"/>
      <c r="Q407"/>
      <c r="R407"/>
      <c r="S407"/>
      <c r="T407"/>
      <c r="U407"/>
      <c r="V407"/>
      <c r="W407"/>
      <c r="X407"/>
      <c r="Y407"/>
      <c r="Z407"/>
      <c r="AA407"/>
      <c r="AB407"/>
      <c r="AC407"/>
      <c r="AD407"/>
      <c r="AE407"/>
      <c r="AF407"/>
      <c r="AG407"/>
      <c r="AH407"/>
      <c r="AI407"/>
    </row>
    <row r="408" spans="1:35" x14ac:dyDescent="0.2">
      <c r="A408">
        <v>868</v>
      </c>
      <c r="B408" t="s">
        <v>44</v>
      </c>
      <c r="C408" t="s">
        <v>46</v>
      </c>
      <c r="D408" t="s">
        <v>155</v>
      </c>
      <c r="E408" t="s">
        <v>130</v>
      </c>
      <c r="I408"/>
      <c r="J408"/>
      <c r="K408"/>
      <c r="L408"/>
      <c r="M408"/>
      <c r="N408"/>
      <c r="O408"/>
      <c r="P408"/>
      <c r="Q408"/>
      <c r="R408"/>
      <c r="S408"/>
      <c r="T408"/>
      <c r="U408"/>
      <c r="V408"/>
      <c r="W408"/>
      <c r="X408"/>
      <c r="Y408"/>
      <c r="Z408"/>
      <c r="AA408"/>
      <c r="AB408"/>
      <c r="AC408"/>
      <c r="AD408"/>
      <c r="AE408"/>
      <c r="AF408"/>
      <c r="AG408"/>
      <c r="AH408"/>
      <c r="AI408"/>
    </row>
    <row r="409" spans="1:35" x14ac:dyDescent="0.2">
      <c r="A409">
        <v>1</v>
      </c>
      <c r="B409" t="s">
        <v>44</v>
      </c>
      <c r="D409" t="s">
        <v>155</v>
      </c>
      <c r="E409" t="s">
        <v>136</v>
      </c>
      <c r="I409"/>
      <c r="J409"/>
      <c r="K409"/>
      <c r="L409"/>
      <c r="M409"/>
      <c r="N409"/>
      <c r="O409"/>
      <c r="P409"/>
      <c r="Q409"/>
      <c r="R409"/>
      <c r="S409"/>
      <c r="T409"/>
      <c r="U409"/>
      <c r="V409"/>
      <c r="W409"/>
      <c r="X409"/>
      <c r="Y409"/>
      <c r="Z409"/>
      <c r="AA409"/>
      <c r="AB409"/>
      <c r="AC409"/>
      <c r="AD409"/>
      <c r="AE409"/>
      <c r="AF409"/>
      <c r="AG409"/>
      <c r="AH409"/>
      <c r="AI409"/>
    </row>
    <row r="410" spans="1:35" x14ac:dyDescent="0.2">
      <c r="A410">
        <v>1</v>
      </c>
      <c r="B410" t="s">
        <v>44</v>
      </c>
      <c r="C410" t="s">
        <v>46</v>
      </c>
      <c r="D410" t="s">
        <v>155</v>
      </c>
      <c r="E410" t="s">
        <v>133</v>
      </c>
      <c r="I410"/>
      <c r="J410"/>
      <c r="K410"/>
      <c r="L410"/>
      <c r="M410"/>
      <c r="N410"/>
      <c r="O410"/>
      <c r="P410"/>
      <c r="Q410"/>
      <c r="R410"/>
      <c r="S410"/>
      <c r="T410"/>
      <c r="U410"/>
      <c r="V410"/>
      <c r="W410"/>
      <c r="X410"/>
      <c r="Y410"/>
      <c r="Z410"/>
      <c r="AA410"/>
      <c r="AB410"/>
      <c r="AC410"/>
      <c r="AD410"/>
      <c r="AE410"/>
      <c r="AF410"/>
      <c r="AG410"/>
      <c r="AH410"/>
      <c r="AI410"/>
    </row>
    <row r="411" spans="1:35" x14ac:dyDescent="0.2">
      <c r="A411">
        <v>11</v>
      </c>
      <c r="B411" t="s">
        <v>44</v>
      </c>
      <c r="D411" t="s">
        <v>156</v>
      </c>
      <c r="E411" t="s">
        <v>130</v>
      </c>
      <c r="I411"/>
      <c r="J411"/>
      <c r="K411"/>
      <c r="L411"/>
      <c r="M411"/>
      <c r="N411"/>
      <c r="O411"/>
      <c r="P411"/>
      <c r="Q411"/>
      <c r="R411"/>
      <c r="S411"/>
      <c r="T411"/>
      <c r="U411"/>
      <c r="V411"/>
      <c r="W411"/>
      <c r="X411"/>
      <c r="Y411"/>
      <c r="Z411"/>
      <c r="AA411"/>
      <c r="AB411"/>
      <c r="AC411"/>
      <c r="AD411"/>
      <c r="AE411"/>
      <c r="AF411"/>
      <c r="AG411"/>
      <c r="AH411"/>
      <c r="AI411"/>
    </row>
    <row r="412" spans="1:35" x14ac:dyDescent="0.2">
      <c r="A412">
        <v>96</v>
      </c>
      <c r="B412" t="s">
        <v>44</v>
      </c>
      <c r="D412" t="s">
        <v>156</v>
      </c>
      <c r="E412" t="s">
        <v>136</v>
      </c>
      <c r="I412"/>
      <c r="J412"/>
      <c r="K412"/>
      <c r="L412"/>
      <c r="M412"/>
      <c r="N412"/>
      <c r="O412"/>
      <c r="P412"/>
      <c r="Q412"/>
      <c r="R412"/>
      <c r="S412"/>
      <c r="T412"/>
      <c r="U412"/>
      <c r="V412"/>
      <c r="W412"/>
      <c r="X412"/>
      <c r="Y412"/>
      <c r="Z412"/>
      <c r="AA412"/>
      <c r="AB412"/>
      <c r="AC412"/>
      <c r="AD412"/>
      <c r="AE412"/>
      <c r="AF412"/>
      <c r="AG412"/>
      <c r="AH412"/>
      <c r="AI412"/>
    </row>
    <row r="413" spans="1:35" x14ac:dyDescent="0.2">
      <c r="A413">
        <v>1</v>
      </c>
      <c r="B413" t="s">
        <v>44</v>
      </c>
      <c r="D413" t="s">
        <v>156</v>
      </c>
      <c r="E413" t="s">
        <v>134</v>
      </c>
      <c r="I413"/>
      <c r="J413"/>
      <c r="K413"/>
      <c r="L413"/>
      <c r="M413"/>
      <c r="N413"/>
      <c r="O413"/>
      <c r="P413"/>
      <c r="Q413"/>
      <c r="R413"/>
      <c r="S413"/>
      <c r="T413"/>
      <c r="U413"/>
      <c r="V413"/>
      <c r="W413"/>
      <c r="X413"/>
      <c r="Y413"/>
      <c r="Z413"/>
      <c r="AA413"/>
      <c r="AB413"/>
      <c r="AC413"/>
      <c r="AD413"/>
      <c r="AE413"/>
      <c r="AF413"/>
      <c r="AG413"/>
      <c r="AH413"/>
      <c r="AI413"/>
    </row>
    <row r="414" spans="1:35" x14ac:dyDescent="0.2">
      <c r="A414">
        <v>1267</v>
      </c>
      <c r="B414" t="s">
        <v>44</v>
      </c>
      <c r="C414" t="s">
        <v>46</v>
      </c>
      <c r="D414" t="s">
        <v>157</v>
      </c>
      <c r="E414" t="s">
        <v>130</v>
      </c>
      <c r="I414"/>
      <c r="J414"/>
      <c r="K414"/>
      <c r="L414"/>
      <c r="M414"/>
      <c r="N414"/>
      <c r="O414"/>
      <c r="P414"/>
      <c r="Q414"/>
      <c r="R414"/>
      <c r="S414"/>
      <c r="T414"/>
      <c r="U414"/>
      <c r="V414"/>
      <c r="W414"/>
      <c r="X414"/>
      <c r="Y414"/>
      <c r="Z414"/>
      <c r="AA414"/>
      <c r="AB414"/>
      <c r="AC414"/>
      <c r="AD414"/>
      <c r="AE414"/>
      <c r="AF414"/>
      <c r="AG414"/>
      <c r="AH414"/>
      <c r="AI414"/>
    </row>
    <row r="415" spans="1:35" x14ac:dyDescent="0.2">
      <c r="A415">
        <v>2</v>
      </c>
      <c r="B415" t="s">
        <v>44</v>
      </c>
      <c r="C415" t="s">
        <v>46</v>
      </c>
      <c r="D415" t="s">
        <v>157</v>
      </c>
      <c r="E415" t="s">
        <v>150</v>
      </c>
      <c r="I415"/>
      <c r="J415"/>
      <c r="K415"/>
      <c r="L415"/>
      <c r="M415"/>
      <c r="N415"/>
      <c r="O415"/>
      <c r="P415"/>
      <c r="Q415"/>
      <c r="R415"/>
      <c r="S415"/>
      <c r="T415"/>
      <c r="U415"/>
      <c r="V415"/>
      <c r="W415"/>
      <c r="X415"/>
      <c r="Y415"/>
      <c r="Z415"/>
      <c r="AA415"/>
      <c r="AB415"/>
      <c r="AC415"/>
      <c r="AD415"/>
      <c r="AE415"/>
      <c r="AF415"/>
      <c r="AG415"/>
      <c r="AH415"/>
      <c r="AI415"/>
    </row>
    <row r="416" spans="1:35" x14ac:dyDescent="0.2">
      <c r="A416">
        <v>1</v>
      </c>
      <c r="B416" t="s">
        <v>44</v>
      </c>
      <c r="C416" t="s">
        <v>46</v>
      </c>
      <c r="D416" t="s">
        <v>157</v>
      </c>
      <c r="E416" t="s">
        <v>133</v>
      </c>
      <c r="I416"/>
      <c r="J416"/>
      <c r="K416"/>
      <c r="L416"/>
      <c r="M416"/>
      <c r="N416"/>
      <c r="O416"/>
      <c r="P416"/>
      <c r="Q416"/>
      <c r="R416"/>
      <c r="S416"/>
      <c r="T416"/>
      <c r="U416"/>
      <c r="V416"/>
      <c r="W416"/>
      <c r="X416"/>
      <c r="Y416"/>
      <c r="Z416"/>
      <c r="AA416"/>
      <c r="AB416"/>
      <c r="AC416"/>
      <c r="AD416"/>
      <c r="AE416"/>
      <c r="AF416"/>
      <c r="AG416"/>
      <c r="AH416"/>
      <c r="AI416"/>
    </row>
    <row r="417" spans="1:35" x14ac:dyDescent="0.2">
      <c r="A417">
        <v>6</v>
      </c>
      <c r="B417" t="s">
        <v>44</v>
      </c>
      <c r="C417" t="s">
        <v>46</v>
      </c>
      <c r="D417" t="s">
        <v>157</v>
      </c>
      <c r="E417" t="s">
        <v>134</v>
      </c>
      <c r="I417"/>
      <c r="J417"/>
      <c r="K417"/>
      <c r="L417"/>
      <c r="M417"/>
      <c r="N417"/>
      <c r="O417"/>
      <c r="P417"/>
      <c r="Q417"/>
      <c r="R417"/>
      <c r="S417"/>
      <c r="T417"/>
      <c r="U417"/>
      <c r="V417"/>
      <c r="W417"/>
      <c r="X417"/>
      <c r="Y417"/>
      <c r="Z417"/>
      <c r="AA417"/>
      <c r="AB417"/>
      <c r="AC417"/>
      <c r="AD417"/>
      <c r="AE417"/>
      <c r="AF417"/>
      <c r="AG417"/>
      <c r="AH417"/>
      <c r="AI417"/>
    </row>
    <row r="418" spans="1:35" x14ac:dyDescent="0.2">
      <c r="A418">
        <v>12</v>
      </c>
      <c r="B418" t="s">
        <v>44</v>
      </c>
      <c r="C418" t="s">
        <v>46</v>
      </c>
      <c r="D418" t="s">
        <v>217</v>
      </c>
      <c r="E418" t="s">
        <v>130</v>
      </c>
      <c r="I418"/>
      <c r="J418"/>
      <c r="K418"/>
      <c r="L418"/>
      <c r="M418"/>
      <c r="N418"/>
      <c r="O418"/>
      <c r="P418"/>
      <c r="Q418"/>
      <c r="R418"/>
      <c r="S418"/>
      <c r="T418"/>
      <c r="U418"/>
      <c r="V418"/>
      <c r="W418"/>
      <c r="X418"/>
      <c r="Y418"/>
      <c r="Z418"/>
      <c r="AA418"/>
      <c r="AB418"/>
      <c r="AC418"/>
      <c r="AD418"/>
      <c r="AE418"/>
      <c r="AF418"/>
      <c r="AG418"/>
      <c r="AH418"/>
      <c r="AI418"/>
    </row>
    <row r="419" spans="1:35" x14ac:dyDescent="0.2">
      <c r="A419">
        <v>1</v>
      </c>
      <c r="B419" t="s">
        <v>44</v>
      </c>
      <c r="C419" t="s">
        <v>46</v>
      </c>
      <c r="D419" t="s">
        <v>217</v>
      </c>
      <c r="E419" t="s">
        <v>150</v>
      </c>
      <c r="I419"/>
      <c r="J419"/>
      <c r="K419"/>
      <c r="L419"/>
      <c r="M419"/>
      <c r="N419"/>
      <c r="O419"/>
      <c r="P419"/>
      <c r="Q419"/>
      <c r="R419"/>
      <c r="S419"/>
      <c r="T419"/>
      <c r="U419"/>
      <c r="V419"/>
      <c r="W419"/>
      <c r="X419"/>
      <c r="Y419"/>
      <c r="Z419"/>
      <c r="AA419"/>
      <c r="AB419"/>
      <c r="AC419"/>
      <c r="AD419"/>
      <c r="AE419"/>
      <c r="AF419"/>
      <c r="AG419"/>
      <c r="AH419"/>
      <c r="AI419"/>
    </row>
    <row r="420" spans="1:35" x14ac:dyDescent="0.2">
      <c r="A420">
        <v>1</v>
      </c>
      <c r="B420" t="s">
        <v>44</v>
      </c>
      <c r="D420" t="s">
        <v>158</v>
      </c>
      <c r="E420" t="s">
        <v>159</v>
      </c>
      <c r="I420"/>
      <c r="J420"/>
      <c r="K420"/>
      <c r="L420"/>
      <c r="M420"/>
      <c r="N420"/>
      <c r="O420"/>
      <c r="P420"/>
      <c r="Q420"/>
      <c r="R420"/>
      <c r="S420"/>
      <c r="T420"/>
      <c r="U420"/>
      <c r="V420"/>
      <c r="W420"/>
      <c r="X420"/>
      <c r="Y420"/>
      <c r="Z420"/>
      <c r="AA420"/>
      <c r="AB420"/>
      <c r="AC420"/>
      <c r="AD420"/>
      <c r="AE420"/>
      <c r="AF420"/>
      <c r="AG420"/>
      <c r="AH420"/>
      <c r="AI420"/>
    </row>
    <row r="421" spans="1:35" x14ac:dyDescent="0.2">
      <c r="A421">
        <v>4245</v>
      </c>
      <c r="B421" t="s">
        <v>44</v>
      </c>
      <c r="C421" t="s">
        <v>46</v>
      </c>
      <c r="D421" t="s">
        <v>158</v>
      </c>
      <c r="E421" t="s">
        <v>130</v>
      </c>
      <c r="I421"/>
      <c r="J421"/>
      <c r="K421"/>
      <c r="L421"/>
      <c r="M421"/>
      <c r="N421"/>
      <c r="O421"/>
      <c r="P421"/>
      <c r="Q421"/>
      <c r="R421"/>
      <c r="S421"/>
      <c r="T421"/>
      <c r="U421"/>
      <c r="V421"/>
      <c r="W421"/>
      <c r="X421"/>
      <c r="Y421"/>
      <c r="Z421"/>
      <c r="AA421"/>
      <c r="AB421"/>
      <c r="AC421"/>
      <c r="AD421"/>
      <c r="AE421"/>
      <c r="AF421"/>
      <c r="AG421"/>
      <c r="AH421"/>
      <c r="AI421"/>
    </row>
    <row r="422" spans="1:35" x14ac:dyDescent="0.2">
      <c r="A422">
        <v>1</v>
      </c>
      <c r="B422" t="s">
        <v>44</v>
      </c>
      <c r="D422" t="s">
        <v>158</v>
      </c>
      <c r="E422" t="s">
        <v>160</v>
      </c>
      <c r="I422"/>
      <c r="J422"/>
      <c r="K422"/>
      <c r="L422"/>
      <c r="M422"/>
      <c r="N422"/>
      <c r="O422"/>
      <c r="P422"/>
      <c r="Q422"/>
      <c r="R422"/>
      <c r="S422"/>
      <c r="T422"/>
      <c r="U422"/>
      <c r="V422"/>
      <c r="W422"/>
      <c r="X422"/>
      <c r="Y422"/>
      <c r="Z422"/>
      <c r="AA422"/>
      <c r="AB422"/>
      <c r="AC422"/>
      <c r="AD422"/>
      <c r="AE422"/>
      <c r="AF422"/>
      <c r="AG422"/>
      <c r="AH422"/>
      <c r="AI422"/>
    </row>
    <row r="423" spans="1:35" x14ac:dyDescent="0.2">
      <c r="A423">
        <v>1</v>
      </c>
      <c r="B423" t="s">
        <v>44</v>
      </c>
      <c r="D423" t="s">
        <v>158</v>
      </c>
      <c r="E423" t="s">
        <v>138</v>
      </c>
      <c r="I423"/>
      <c r="J423"/>
      <c r="K423"/>
      <c r="L423"/>
      <c r="M423"/>
      <c r="N423"/>
      <c r="O423"/>
      <c r="P423"/>
      <c r="Q423"/>
      <c r="R423"/>
      <c r="S423"/>
      <c r="T423"/>
      <c r="U423"/>
      <c r="V423"/>
      <c r="W423"/>
      <c r="X423"/>
      <c r="Y423"/>
      <c r="Z423"/>
      <c r="AA423"/>
      <c r="AB423"/>
      <c r="AC423"/>
      <c r="AD423"/>
      <c r="AE423"/>
      <c r="AF423"/>
      <c r="AG423"/>
      <c r="AH423"/>
      <c r="AI423"/>
    </row>
    <row r="424" spans="1:35" x14ac:dyDescent="0.2">
      <c r="A424">
        <v>1</v>
      </c>
      <c r="B424" t="s">
        <v>44</v>
      </c>
      <c r="C424" t="s">
        <v>46</v>
      </c>
      <c r="D424" t="s">
        <v>158</v>
      </c>
      <c r="E424" t="s">
        <v>150</v>
      </c>
      <c r="I424"/>
      <c r="J424"/>
      <c r="K424"/>
      <c r="L424"/>
      <c r="M424"/>
      <c r="N424"/>
      <c r="O424"/>
      <c r="P424"/>
      <c r="Q424"/>
      <c r="R424"/>
      <c r="S424"/>
      <c r="T424"/>
      <c r="U424"/>
      <c r="V424"/>
      <c r="W424"/>
      <c r="X424"/>
      <c r="Y424"/>
      <c r="Z424"/>
      <c r="AA424"/>
      <c r="AB424"/>
      <c r="AC424"/>
      <c r="AD424"/>
      <c r="AE424"/>
      <c r="AF424"/>
      <c r="AG424"/>
      <c r="AH424"/>
      <c r="AI424"/>
    </row>
    <row r="425" spans="1:35" x14ac:dyDescent="0.2">
      <c r="A425">
        <v>3</v>
      </c>
      <c r="B425" t="s">
        <v>44</v>
      </c>
      <c r="C425" t="s">
        <v>46</v>
      </c>
      <c r="D425" t="s">
        <v>158</v>
      </c>
      <c r="E425" t="s">
        <v>161</v>
      </c>
      <c r="I425"/>
      <c r="J425"/>
      <c r="K425"/>
      <c r="L425"/>
      <c r="M425"/>
      <c r="N425"/>
      <c r="O425"/>
      <c r="P425"/>
      <c r="Q425"/>
      <c r="R425"/>
      <c r="S425"/>
      <c r="T425"/>
      <c r="U425"/>
      <c r="V425"/>
      <c r="W425"/>
      <c r="X425"/>
      <c r="Y425"/>
      <c r="Z425"/>
      <c r="AA425"/>
      <c r="AB425"/>
      <c r="AC425"/>
      <c r="AD425"/>
      <c r="AE425"/>
      <c r="AF425"/>
      <c r="AG425"/>
      <c r="AH425"/>
      <c r="AI425"/>
    </row>
    <row r="426" spans="1:35" x14ac:dyDescent="0.2">
      <c r="A426">
        <v>24</v>
      </c>
      <c r="B426" t="s">
        <v>44</v>
      </c>
      <c r="D426" t="s">
        <v>158</v>
      </c>
      <c r="E426" t="s">
        <v>136</v>
      </c>
      <c r="I426"/>
      <c r="J426"/>
      <c r="K426"/>
      <c r="L426"/>
      <c r="M426"/>
      <c r="N426"/>
      <c r="O426"/>
      <c r="P426"/>
      <c r="Q426"/>
      <c r="R426"/>
      <c r="S426"/>
      <c r="T426"/>
      <c r="U426"/>
      <c r="V426"/>
      <c r="W426"/>
      <c r="X426"/>
      <c r="Y426"/>
      <c r="Z426"/>
      <c r="AA426"/>
      <c r="AB426"/>
      <c r="AC426"/>
      <c r="AD426"/>
      <c r="AE426"/>
      <c r="AF426"/>
      <c r="AG426"/>
      <c r="AH426"/>
      <c r="AI426"/>
    </row>
    <row r="427" spans="1:35" x14ac:dyDescent="0.2">
      <c r="A427">
        <v>718</v>
      </c>
      <c r="B427" t="s">
        <v>44</v>
      </c>
      <c r="C427" t="s">
        <v>46</v>
      </c>
      <c r="D427" t="s">
        <v>158</v>
      </c>
      <c r="E427" t="s">
        <v>133</v>
      </c>
      <c r="I427"/>
      <c r="J427"/>
      <c r="K427"/>
      <c r="L427"/>
      <c r="M427"/>
      <c r="N427"/>
      <c r="O427"/>
      <c r="P427"/>
      <c r="Q427"/>
      <c r="R427"/>
      <c r="S427"/>
      <c r="T427"/>
      <c r="U427"/>
      <c r="V427"/>
      <c r="W427"/>
      <c r="X427"/>
      <c r="Y427"/>
      <c r="Z427"/>
      <c r="AA427"/>
      <c r="AB427"/>
      <c r="AC427"/>
      <c r="AD427"/>
      <c r="AE427"/>
      <c r="AF427"/>
      <c r="AG427"/>
      <c r="AH427"/>
      <c r="AI427"/>
    </row>
    <row r="428" spans="1:35" x14ac:dyDescent="0.2">
      <c r="A428">
        <v>16</v>
      </c>
      <c r="B428" t="s">
        <v>44</v>
      </c>
      <c r="C428" t="s">
        <v>46</v>
      </c>
      <c r="D428" t="s">
        <v>158</v>
      </c>
      <c r="E428" t="s">
        <v>134</v>
      </c>
      <c r="I428"/>
      <c r="J428"/>
      <c r="K428"/>
      <c r="L428"/>
      <c r="M428"/>
      <c r="N428"/>
      <c r="O428"/>
      <c r="P428"/>
      <c r="Q428"/>
      <c r="R428"/>
      <c r="S428"/>
      <c r="T428"/>
      <c r="U428"/>
      <c r="V428"/>
      <c r="W428"/>
      <c r="X428"/>
      <c r="Y428"/>
      <c r="Z428"/>
      <c r="AA428"/>
      <c r="AB428"/>
      <c r="AC428"/>
      <c r="AD428"/>
      <c r="AE428"/>
      <c r="AF428"/>
      <c r="AG428"/>
      <c r="AH428"/>
      <c r="AI428"/>
    </row>
    <row r="429" spans="1:35" x14ac:dyDescent="0.2">
      <c r="A429">
        <v>39</v>
      </c>
      <c r="C429" t="s">
        <v>46</v>
      </c>
      <c r="D429" t="s">
        <v>162</v>
      </c>
      <c r="E429" t="s">
        <v>130</v>
      </c>
      <c r="I429"/>
      <c r="J429"/>
      <c r="K429"/>
      <c r="L429"/>
      <c r="M429"/>
      <c r="N429"/>
      <c r="O429"/>
      <c r="P429"/>
      <c r="Q429"/>
      <c r="R429"/>
      <c r="S429"/>
      <c r="T429"/>
      <c r="U429"/>
      <c r="V429"/>
      <c r="W429"/>
      <c r="X429"/>
      <c r="Y429"/>
      <c r="Z429"/>
      <c r="AA429"/>
      <c r="AB429"/>
      <c r="AC429"/>
      <c r="AD429"/>
      <c r="AE429"/>
      <c r="AF429"/>
      <c r="AG429"/>
      <c r="AH429"/>
      <c r="AI429"/>
    </row>
    <row r="430" spans="1:35" x14ac:dyDescent="0.2">
      <c r="A430">
        <v>10</v>
      </c>
      <c r="B430" t="s">
        <v>44</v>
      </c>
      <c r="C430" t="s">
        <v>46</v>
      </c>
      <c r="D430" t="s">
        <v>218</v>
      </c>
      <c r="E430" t="s">
        <v>130</v>
      </c>
      <c r="I430"/>
      <c r="J430"/>
      <c r="K430"/>
      <c r="L430"/>
      <c r="M430"/>
      <c r="N430"/>
      <c r="O430"/>
      <c r="P430"/>
      <c r="Q430"/>
      <c r="R430"/>
      <c r="S430"/>
      <c r="T430"/>
      <c r="U430"/>
      <c r="V430"/>
      <c r="W430"/>
      <c r="X430"/>
      <c r="Y430"/>
      <c r="Z430"/>
      <c r="AA430"/>
      <c r="AB430"/>
      <c r="AC430"/>
      <c r="AD430"/>
      <c r="AE430"/>
      <c r="AF430"/>
      <c r="AG430"/>
      <c r="AH430"/>
      <c r="AI430"/>
    </row>
    <row r="431" spans="1:35" x14ac:dyDescent="0.2">
      <c r="A431">
        <v>180</v>
      </c>
      <c r="C431" t="s">
        <v>46</v>
      </c>
      <c r="D431" t="s">
        <v>163</v>
      </c>
      <c r="E431" t="s">
        <v>130</v>
      </c>
      <c r="I431"/>
      <c r="J431"/>
      <c r="K431"/>
      <c r="L431"/>
      <c r="M431"/>
      <c r="N431"/>
      <c r="O431"/>
      <c r="P431"/>
      <c r="Q431"/>
      <c r="R431"/>
      <c r="S431"/>
      <c r="T431"/>
      <c r="U431"/>
      <c r="V431"/>
      <c r="W431"/>
      <c r="X431"/>
      <c r="Y431"/>
      <c r="Z431"/>
      <c r="AA431"/>
      <c r="AB431"/>
      <c r="AC431"/>
      <c r="AD431"/>
      <c r="AE431"/>
      <c r="AF431"/>
      <c r="AG431"/>
      <c r="AH431"/>
      <c r="AI431"/>
    </row>
    <row r="432" spans="1:35" x14ac:dyDescent="0.2">
      <c r="A432">
        <v>24</v>
      </c>
      <c r="C432" t="s">
        <v>46</v>
      </c>
      <c r="D432" t="s">
        <v>164</v>
      </c>
      <c r="E432" t="s">
        <v>130</v>
      </c>
      <c r="I432"/>
      <c r="J432"/>
      <c r="K432"/>
      <c r="L432"/>
      <c r="M432"/>
      <c r="N432"/>
      <c r="O432"/>
      <c r="P432"/>
      <c r="Q432"/>
      <c r="R432"/>
      <c r="S432"/>
      <c r="T432"/>
      <c r="U432"/>
      <c r="V432"/>
      <c r="W432"/>
      <c r="X432"/>
      <c r="Y432"/>
      <c r="Z432"/>
      <c r="AA432"/>
      <c r="AB432"/>
      <c r="AC432"/>
      <c r="AD432"/>
      <c r="AE432"/>
      <c r="AF432"/>
      <c r="AG432"/>
      <c r="AH432"/>
      <c r="AI432"/>
    </row>
    <row r="433" spans="1:35" x14ac:dyDescent="0.2">
      <c r="A433">
        <v>2</v>
      </c>
      <c r="D433" t="s">
        <v>219</v>
      </c>
      <c r="E433" t="s">
        <v>148</v>
      </c>
      <c r="I433"/>
      <c r="J433"/>
      <c r="K433"/>
      <c r="L433"/>
      <c r="M433"/>
      <c r="N433"/>
      <c r="O433"/>
      <c r="P433"/>
      <c r="Q433"/>
      <c r="R433"/>
      <c r="S433"/>
      <c r="T433"/>
      <c r="U433"/>
      <c r="V433"/>
      <c r="W433"/>
      <c r="X433"/>
      <c r="Y433"/>
      <c r="Z433"/>
      <c r="AA433"/>
      <c r="AB433"/>
      <c r="AC433"/>
      <c r="AD433"/>
      <c r="AE433"/>
      <c r="AF433"/>
      <c r="AG433"/>
      <c r="AH433"/>
      <c r="AI433"/>
    </row>
    <row r="434" spans="1:35" x14ac:dyDescent="0.2">
      <c r="A434">
        <v>3</v>
      </c>
      <c r="D434" t="s">
        <v>220</v>
      </c>
      <c r="E434" t="s">
        <v>148</v>
      </c>
      <c r="I434"/>
      <c r="J434"/>
      <c r="K434"/>
      <c r="L434"/>
      <c r="M434"/>
      <c r="N434"/>
      <c r="O434"/>
      <c r="P434"/>
      <c r="Q434"/>
      <c r="R434"/>
      <c r="S434"/>
      <c r="T434"/>
      <c r="U434"/>
      <c r="V434"/>
      <c r="W434"/>
      <c r="X434"/>
      <c r="Y434"/>
      <c r="Z434"/>
      <c r="AA434"/>
      <c r="AB434"/>
      <c r="AC434"/>
      <c r="AD434"/>
      <c r="AE434"/>
      <c r="AF434"/>
      <c r="AG434"/>
      <c r="AH434"/>
      <c r="AI434"/>
    </row>
    <row r="435" spans="1:35" x14ac:dyDescent="0.2">
      <c r="A435">
        <v>1</v>
      </c>
      <c r="C435" t="s">
        <v>46</v>
      </c>
      <c r="D435" t="s">
        <v>221</v>
      </c>
      <c r="E435" t="s">
        <v>134</v>
      </c>
      <c r="I435"/>
      <c r="J435"/>
      <c r="K435"/>
      <c r="L435"/>
      <c r="M435"/>
      <c r="N435"/>
      <c r="O435"/>
      <c r="P435"/>
      <c r="Q435"/>
      <c r="R435"/>
      <c r="S435"/>
      <c r="T435"/>
      <c r="U435"/>
      <c r="V435"/>
      <c r="W435"/>
      <c r="X435"/>
      <c r="Y435"/>
      <c r="Z435"/>
      <c r="AA435"/>
      <c r="AB435"/>
      <c r="AC435"/>
      <c r="AD435"/>
      <c r="AE435"/>
      <c r="AF435"/>
      <c r="AG435"/>
      <c r="AH435"/>
      <c r="AI435"/>
    </row>
    <row r="436" spans="1:35" x14ac:dyDescent="0.2">
      <c r="A436">
        <v>22</v>
      </c>
      <c r="C436" t="s">
        <v>46</v>
      </c>
      <c r="D436" t="s">
        <v>222</v>
      </c>
      <c r="E436" t="s">
        <v>130</v>
      </c>
      <c r="I436"/>
      <c r="J436"/>
      <c r="K436"/>
      <c r="L436"/>
      <c r="M436"/>
      <c r="N436"/>
      <c r="O436"/>
      <c r="P436"/>
      <c r="Q436"/>
      <c r="R436"/>
      <c r="S436"/>
      <c r="T436"/>
      <c r="U436"/>
      <c r="V436"/>
      <c r="W436"/>
      <c r="X436"/>
      <c r="Y436"/>
      <c r="Z436"/>
      <c r="AA436"/>
      <c r="AB436"/>
      <c r="AC436"/>
      <c r="AD436"/>
      <c r="AE436"/>
      <c r="AF436"/>
      <c r="AG436"/>
      <c r="AH436"/>
      <c r="AI436"/>
    </row>
    <row r="437" spans="1:35" x14ac:dyDescent="0.2">
      <c r="A437">
        <v>1</v>
      </c>
      <c r="C437" t="s">
        <v>46</v>
      </c>
      <c r="D437" t="s">
        <v>223</v>
      </c>
      <c r="E437" t="s">
        <v>130</v>
      </c>
      <c r="I437"/>
      <c r="J437"/>
      <c r="K437"/>
      <c r="L437"/>
      <c r="M437"/>
      <c r="N437"/>
      <c r="O437"/>
      <c r="P437"/>
      <c r="Q437"/>
      <c r="R437"/>
      <c r="S437"/>
      <c r="T437"/>
      <c r="U437"/>
      <c r="V437"/>
      <c r="W437"/>
      <c r="X437"/>
      <c r="Y437"/>
      <c r="Z437"/>
      <c r="AA437"/>
      <c r="AB437"/>
      <c r="AC437"/>
      <c r="AD437"/>
      <c r="AE437"/>
      <c r="AF437"/>
      <c r="AG437"/>
      <c r="AH437"/>
      <c r="AI437"/>
    </row>
    <row r="438" spans="1:35" x14ac:dyDescent="0.2">
      <c r="A438">
        <v>1</v>
      </c>
      <c r="B438" t="s">
        <v>44</v>
      </c>
      <c r="C438" t="s">
        <v>46</v>
      </c>
      <c r="D438" t="s">
        <v>224</v>
      </c>
      <c r="E438" t="s">
        <v>130</v>
      </c>
      <c r="I438"/>
      <c r="J438"/>
      <c r="K438"/>
      <c r="L438"/>
      <c r="M438"/>
      <c r="N438"/>
      <c r="O438"/>
      <c r="P438"/>
      <c r="Q438"/>
      <c r="R438"/>
      <c r="S438"/>
      <c r="T438"/>
      <c r="U438"/>
      <c r="V438"/>
      <c r="W438"/>
      <c r="X438"/>
      <c r="Y438"/>
      <c r="Z438"/>
      <c r="AA438"/>
      <c r="AB438"/>
      <c r="AC438"/>
      <c r="AD438"/>
      <c r="AE438"/>
      <c r="AF438"/>
      <c r="AG438"/>
      <c r="AH438"/>
      <c r="AI438"/>
    </row>
    <row r="439" spans="1:35" x14ac:dyDescent="0.2">
      <c r="A439">
        <v>10</v>
      </c>
      <c r="C439" t="s">
        <v>46</v>
      </c>
      <c r="D439" t="s">
        <v>165</v>
      </c>
      <c r="E439" t="s">
        <v>140</v>
      </c>
      <c r="I439"/>
      <c r="J439"/>
      <c r="K439"/>
      <c r="L439"/>
      <c r="M439"/>
      <c r="N439"/>
      <c r="O439"/>
      <c r="P439"/>
      <c r="Q439"/>
      <c r="R439"/>
      <c r="S439"/>
      <c r="T439"/>
      <c r="U439"/>
      <c r="V439"/>
      <c r="W439"/>
      <c r="X439"/>
      <c r="Y439"/>
      <c r="Z439"/>
      <c r="AA439"/>
      <c r="AB439"/>
      <c r="AC439"/>
      <c r="AD439"/>
      <c r="AE439"/>
      <c r="AF439"/>
      <c r="AG439"/>
      <c r="AH439"/>
      <c r="AI439"/>
    </row>
    <row r="440" spans="1:35" x14ac:dyDescent="0.2">
      <c r="A440">
        <v>1</v>
      </c>
      <c r="C440" t="s">
        <v>46</v>
      </c>
      <c r="D440" t="s">
        <v>225</v>
      </c>
      <c r="E440" t="s">
        <v>130</v>
      </c>
      <c r="I440"/>
      <c r="J440"/>
      <c r="K440"/>
      <c r="L440"/>
      <c r="M440"/>
      <c r="N440"/>
      <c r="O440"/>
      <c r="P440"/>
      <c r="Q440"/>
      <c r="R440"/>
      <c r="S440"/>
      <c r="T440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</row>
    <row r="441" spans="1:35" x14ac:dyDescent="0.2">
      <c r="A441">
        <v>1</v>
      </c>
      <c r="C441" t="s">
        <v>46</v>
      </c>
      <c r="D441" t="s">
        <v>225</v>
      </c>
      <c r="E441" t="s">
        <v>133</v>
      </c>
      <c r="I441"/>
      <c r="J441"/>
      <c r="K441"/>
      <c r="L441"/>
      <c r="M441"/>
      <c r="N441"/>
      <c r="O441"/>
      <c r="P441"/>
      <c r="Q441"/>
      <c r="R441"/>
      <c r="S441"/>
      <c r="T441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</row>
    <row r="442" spans="1:35" x14ac:dyDescent="0.2">
      <c r="A442">
        <v>67</v>
      </c>
      <c r="C442" t="s">
        <v>46</v>
      </c>
      <c r="D442" t="s">
        <v>168</v>
      </c>
      <c r="E442" t="s">
        <v>130</v>
      </c>
      <c r="I442"/>
      <c r="J442"/>
      <c r="K442"/>
      <c r="L442"/>
      <c r="M442"/>
      <c r="N442"/>
      <c r="O442"/>
      <c r="P442"/>
      <c r="Q442"/>
      <c r="R442"/>
      <c r="S442"/>
      <c r="T442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</row>
    <row r="443" spans="1:35" x14ac:dyDescent="0.2">
      <c r="A443">
        <v>133</v>
      </c>
      <c r="C443" t="s">
        <v>46</v>
      </c>
      <c r="D443" t="s">
        <v>168</v>
      </c>
      <c r="E443" t="s">
        <v>169</v>
      </c>
      <c r="I443"/>
      <c r="J443"/>
      <c r="K443"/>
      <c r="L443"/>
      <c r="M443"/>
      <c r="N443"/>
      <c r="O443"/>
      <c r="P443"/>
      <c r="Q443"/>
      <c r="R443"/>
      <c r="S443"/>
      <c r="T443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</row>
    <row r="444" spans="1:35" x14ac:dyDescent="0.2">
      <c r="A444">
        <v>5</v>
      </c>
      <c r="C444" t="s">
        <v>46</v>
      </c>
      <c r="D444" t="s">
        <v>168</v>
      </c>
      <c r="E444" t="s">
        <v>226</v>
      </c>
      <c r="I444"/>
      <c r="J444"/>
      <c r="K444"/>
      <c r="L444"/>
      <c r="M444"/>
      <c r="N444"/>
      <c r="O444"/>
      <c r="P444"/>
      <c r="Q444"/>
      <c r="R444"/>
      <c r="S444"/>
      <c r="T444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</row>
    <row r="445" spans="1:35" x14ac:dyDescent="0.2">
      <c r="A445">
        <v>7</v>
      </c>
      <c r="C445" t="s">
        <v>46</v>
      </c>
      <c r="D445" t="s">
        <v>168</v>
      </c>
      <c r="E445" t="s">
        <v>134</v>
      </c>
      <c r="I445"/>
      <c r="J445"/>
      <c r="K445"/>
      <c r="L445"/>
      <c r="M445"/>
      <c r="N445"/>
      <c r="O445"/>
      <c r="P445"/>
      <c r="Q445"/>
      <c r="R445"/>
      <c r="S445"/>
      <c r="T44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</row>
    <row r="446" spans="1:35" x14ac:dyDescent="0.2">
      <c r="A446">
        <v>2</v>
      </c>
      <c r="B446" t="s">
        <v>44</v>
      </c>
      <c r="C446" t="s">
        <v>46</v>
      </c>
      <c r="D446" t="s">
        <v>227</v>
      </c>
      <c r="E446" t="s">
        <v>150</v>
      </c>
      <c r="I446"/>
      <c r="J446"/>
      <c r="K446"/>
      <c r="L446"/>
      <c r="M446"/>
      <c r="N446"/>
      <c r="O446"/>
      <c r="P446"/>
      <c r="Q446"/>
      <c r="R446"/>
      <c r="S446"/>
      <c r="T446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</row>
    <row r="447" spans="1:35" x14ac:dyDescent="0.2">
      <c r="A447">
        <v>1</v>
      </c>
      <c r="C447" t="s">
        <v>46</v>
      </c>
      <c r="D447" t="s">
        <v>228</v>
      </c>
      <c r="E447" t="s">
        <v>130</v>
      </c>
      <c r="I447"/>
      <c r="J447"/>
      <c r="K447"/>
      <c r="L447"/>
      <c r="M447"/>
      <c r="N447"/>
      <c r="O447"/>
      <c r="P447"/>
      <c r="Q447"/>
      <c r="R447"/>
      <c r="S447"/>
      <c r="T447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</row>
    <row r="448" spans="1:35" x14ac:dyDescent="0.2">
      <c r="A448">
        <v>5</v>
      </c>
      <c r="C448" t="s">
        <v>46</v>
      </c>
      <c r="D448" t="s">
        <v>229</v>
      </c>
      <c r="E448" t="s">
        <v>130</v>
      </c>
      <c r="I448"/>
      <c r="J448"/>
      <c r="K448"/>
      <c r="L448"/>
      <c r="M448"/>
      <c r="N448"/>
      <c r="O448"/>
      <c r="P448"/>
      <c r="Q448"/>
      <c r="R448"/>
      <c r="S448"/>
      <c r="T448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</row>
    <row r="449" spans="1:35" x14ac:dyDescent="0.2">
      <c r="A449">
        <v>5</v>
      </c>
      <c r="C449" t="s">
        <v>46</v>
      </c>
      <c r="D449" t="s">
        <v>230</v>
      </c>
      <c r="E449" t="s">
        <v>130</v>
      </c>
      <c r="I449"/>
      <c r="J449"/>
      <c r="K449"/>
      <c r="L449"/>
      <c r="M449"/>
      <c r="N449"/>
      <c r="O449"/>
      <c r="P449"/>
      <c r="Q449"/>
      <c r="R449"/>
      <c r="S449"/>
      <c r="T449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</row>
    <row r="450" spans="1:35" x14ac:dyDescent="0.2">
      <c r="A450">
        <v>1</v>
      </c>
      <c r="B450" t="s">
        <v>44</v>
      </c>
      <c r="C450" t="s">
        <v>46</v>
      </c>
      <c r="D450" t="s">
        <v>231</v>
      </c>
      <c r="E450" t="s">
        <v>130</v>
      </c>
      <c r="I450"/>
      <c r="J450"/>
      <c r="K450"/>
      <c r="L450"/>
      <c r="M450"/>
      <c r="N450"/>
      <c r="O450"/>
      <c r="P450"/>
      <c r="Q450"/>
      <c r="R450"/>
      <c r="S450"/>
      <c r="T450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</row>
    <row r="451" spans="1:35" x14ac:dyDescent="0.2">
      <c r="A451">
        <v>2</v>
      </c>
      <c r="B451" t="s">
        <v>44</v>
      </c>
      <c r="C451" t="s">
        <v>46</v>
      </c>
      <c r="D451" t="s">
        <v>232</v>
      </c>
      <c r="E451" t="s">
        <v>130</v>
      </c>
      <c r="I451"/>
      <c r="J451"/>
      <c r="K451"/>
      <c r="L451"/>
      <c r="M451"/>
      <c r="N451"/>
      <c r="O451"/>
      <c r="P451"/>
      <c r="Q451"/>
      <c r="R451"/>
      <c r="S451"/>
      <c r="T451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</row>
    <row r="452" spans="1:35" x14ac:dyDescent="0.2">
      <c r="A452">
        <v>1</v>
      </c>
      <c r="C452" t="s">
        <v>46</v>
      </c>
      <c r="D452" t="s">
        <v>233</v>
      </c>
      <c r="E452" t="s">
        <v>130</v>
      </c>
      <c r="I452"/>
      <c r="J452"/>
      <c r="K452"/>
      <c r="L452"/>
      <c r="M452"/>
      <c r="N452"/>
      <c r="O452"/>
      <c r="P452"/>
      <c r="Q452"/>
      <c r="R452"/>
      <c r="S452"/>
      <c r="T452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</row>
    <row r="453" spans="1:35" x14ac:dyDescent="0.2">
      <c r="A453">
        <v>1</v>
      </c>
      <c r="C453" t="s">
        <v>46</v>
      </c>
      <c r="D453" t="s">
        <v>234</v>
      </c>
      <c r="E453" t="s">
        <v>130</v>
      </c>
      <c r="I453"/>
      <c r="J453"/>
      <c r="K453"/>
      <c r="L453"/>
      <c r="M453"/>
      <c r="N453"/>
      <c r="O453"/>
      <c r="P453"/>
      <c r="Q453"/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</row>
    <row r="454" spans="1:35" x14ac:dyDescent="0.2">
      <c r="A454">
        <v>7</v>
      </c>
      <c r="B454" t="s">
        <v>44</v>
      </c>
      <c r="C454" t="s">
        <v>46</v>
      </c>
      <c r="D454" t="s">
        <v>235</v>
      </c>
      <c r="E454" t="s">
        <v>130</v>
      </c>
      <c r="I454"/>
      <c r="J454"/>
      <c r="K454"/>
      <c r="L454"/>
      <c r="M454"/>
      <c r="N454"/>
      <c r="O454"/>
      <c r="P454"/>
      <c r="Q454"/>
      <c r="R454"/>
      <c r="S454"/>
      <c r="T454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</row>
    <row r="455" spans="1:35" x14ac:dyDescent="0.2">
      <c r="A455">
        <v>2</v>
      </c>
      <c r="B455" t="s">
        <v>44</v>
      </c>
      <c r="C455" t="s">
        <v>46</v>
      </c>
      <c r="D455" t="s">
        <v>236</v>
      </c>
      <c r="E455" t="s">
        <v>130</v>
      </c>
      <c r="I455"/>
      <c r="J455"/>
      <c r="K455"/>
      <c r="L455"/>
      <c r="M455"/>
      <c r="N455"/>
      <c r="O455"/>
      <c r="P455"/>
      <c r="Q455"/>
      <c r="R455"/>
      <c r="S455"/>
      <c r="T45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</row>
    <row r="456" spans="1:35" x14ac:dyDescent="0.2">
      <c r="A456">
        <v>1</v>
      </c>
      <c r="C456" t="s">
        <v>46</v>
      </c>
      <c r="D456" t="s">
        <v>237</v>
      </c>
      <c r="E456" t="s">
        <v>130</v>
      </c>
      <c r="I456"/>
      <c r="J456"/>
      <c r="K456"/>
      <c r="L456"/>
      <c r="M456"/>
      <c r="N456"/>
      <c r="O456"/>
      <c r="P456"/>
      <c r="Q456"/>
      <c r="R456"/>
      <c r="S456"/>
      <c r="T456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</row>
    <row r="457" spans="1:35" x14ac:dyDescent="0.2">
      <c r="A457">
        <v>1</v>
      </c>
      <c r="D457" t="s">
        <v>171</v>
      </c>
      <c r="E457" t="s">
        <v>57</v>
      </c>
      <c r="I457"/>
      <c r="J457"/>
      <c r="K457"/>
      <c r="L457"/>
      <c r="M457"/>
      <c r="N457"/>
      <c r="O457"/>
      <c r="P457"/>
      <c r="Q457"/>
      <c r="R457"/>
      <c r="S457"/>
      <c r="T457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</row>
    <row r="458" spans="1:35" x14ac:dyDescent="0.2">
      <c r="A458">
        <v>3</v>
      </c>
      <c r="C458" t="s">
        <v>46</v>
      </c>
      <c r="D458" t="s">
        <v>238</v>
      </c>
      <c r="E458" t="s">
        <v>130</v>
      </c>
      <c r="I458"/>
      <c r="J458"/>
      <c r="K458"/>
      <c r="L458"/>
      <c r="M458"/>
      <c r="N458"/>
      <c r="O458"/>
      <c r="P458"/>
      <c r="Q458"/>
      <c r="R458"/>
      <c r="S458"/>
      <c r="T458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</row>
    <row r="459" spans="1:35" x14ac:dyDescent="0.2">
      <c r="A459">
        <v>2</v>
      </c>
      <c r="C459" t="s">
        <v>46</v>
      </c>
      <c r="D459" t="s">
        <v>238</v>
      </c>
      <c r="E459" t="s">
        <v>150</v>
      </c>
      <c r="I459"/>
      <c r="J459"/>
      <c r="K459"/>
      <c r="L459"/>
      <c r="M459"/>
      <c r="N459"/>
      <c r="O459"/>
      <c r="P459"/>
      <c r="Q459"/>
      <c r="R459"/>
      <c r="S459"/>
      <c r="T459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</row>
    <row r="460" spans="1:35" x14ac:dyDescent="0.2">
      <c r="A460">
        <v>5</v>
      </c>
      <c r="C460" t="s">
        <v>46</v>
      </c>
      <c r="D460" t="s">
        <v>239</v>
      </c>
      <c r="E460" t="s">
        <v>130</v>
      </c>
      <c r="I460"/>
      <c r="J460"/>
      <c r="K460"/>
      <c r="L460"/>
      <c r="M460"/>
      <c r="N460"/>
      <c r="O460"/>
      <c r="P460"/>
      <c r="Q460"/>
      <c r="R460"/>
      <c r="S460"/>
      <c r="T460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</row>
    <row r="461" spans="1:35" x14ac:dyDescent="0.2">
      <c r="A461">
        <v>8</v>
      </c>
      <c r="C461" t="s">
        <v>46</v>
      </c>
      <c r="D461" t="s">
        <v>240</v>
      </c>
      <c r="E461" t="s">
        <v>150</v>
      </c>
      <c r="I461"/>
      <c r="J461"/>
      <c r="K461"/>
      <c r="L461"/>
      <c r="M461"/>
      <c r="N461"/>
      <c r="O461"/>
      <c r="P461"/>
      <c r="Q461"/>
      <c r="R461"/>
      <c r="S461"/>
      <c r="T461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</row>
    <row r="462" spans="1:35" x14ac:dyDescent="0.2">
      <c r="I462"/>
      <c r="J462"/>
      <c r="K462"/>
      <c r="L462"/>
      <c r="M462"/>
      <c r="N462"/>
      <c r="O462"/>
      <c r="P462"/>
      <c r="Q462"/>
      <c r="R462"/>
      <c r="S462"/>
      <c r="T462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</row>
    <row r="463" spans="1:35" x14ac:dyDescent="0.2">
      <c r="A463" t="s">
        <v>178</v>
      </c>
      <c r="I463"/>
      <c r="J463"/>
      <c r="K463"/>
      <c r="L463"/>
      <c r="M463"/>
      <c r="N463"/>
      <c r="O463"/>
      <c r="P463"/>
      <c r="Q463"/>
      <c r="R463"/>
      <c r="S463"/>
      <c r="T463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</row>
    <row r="464" spans="1:35" x14ac:dyDescent="0.2">
      <c r="A464" t="s">
        <v>241</v>
      </c>
      <c r="I464"/>
      <c r="J464"/>
      <c r="K464"/>
      <c r="L464"/>
      <c r="M464"/>
      <c r="N464"/>
      <c r="O464"/>
      <c r="P464"/>
      <c r="Q464"/>
      <c r="R464"/>
      <c r="S464"/>
      <c r="T464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</row>
    <row r="465" spans="1:35" x14ac:dyDescent="0.2">
      <c r="A465" t="s">
        <v>242</v>
      </c>
      <c r="I465"/>
      <c r="J465"/>
      <c r="K465"/>
      <c r="L465"/>
      <c r="M465"/>
      <c r="N465"/>
      <c r="O465"/>
      <c r="P465"/>
      <c r="Q465"/>
      <c r="R465"/>
      <c r="S465"/>
      <c r="T46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</row>
    <row r="466" spans="1:35" x14ac:dyDescent="0.2">
      <c r="A466" t="s">
        <v>185</v>
      </c>
      <c r="B466" t="s">
        <v>186</v>
      </c>
      <c r="C466" t="s">
        <v>187</v>
      </c>
      <c r="D466" t="s">
        <v>243</v>
      </c>
      <c r="I466"/>
      <c r="J466"/>
      <c r="K466"/>
      <c r="L466"/>
      <c r="M466"/>
      <c r="N466"/>
      <c r="O466"/>
      <c r="P466"/>
      <c r="Q466"/>
      <c r="R466"/>
      <c r="S466"/>
      <c r="T466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</row>
    <row r="467" spans="1:35" x14ac:dyDescent="0.2">
      <c r="I467"/>
      <c r="J467"/>
      <c r="K467"/>
      <c r="L467"/>
      <c r="M467"/>
      <c r="N467"/>
      <c r="O467"/>
      <c r="P467"/>
      <c r="Q467"/>
      <c r="R467"/>
      <c r="S467"/>
      <c r="T467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</row>
    <row r="468" spans="1:35" x14ac:dyDescent="0.2">
      <c r="A468" t="s">
        <v>50</v>
      </c>
      <c r="I468"/>
      <c r="J468"/>
      <c r="K468"/>
      <c r="L468"/>
      <c r="M468"/>
      <c r="N468"/>
      <c r="O468"/>
      <c r="P468"/>
      <c r="Q468"/>
      <c r="R468"/>
      <c r="S468"/>
      <c r="T468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</row>
    <row r="469" spans="1:35" x14ac:dyDescent="0.2">
      <c r="A469" t="s">
        <v>77</v>
      </c>
      <c r="B469" t="s">
        <v>93</v>
      </c>
      <c r="C469" t="s">
        <v>79</v>
      </c>
      <c r="I469"/>
      <c r="J469"/>
      <c r="K469"/>
      <c r="L469"/>
      <c r="M469"/>
      <c r="N469"/>
      <c r="O469"/>
      <c r="P469"/>
      <c r="Q469"/>
      <c r="R469"/>
      <c r="S469"/>
      <c r="T469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</row>
    <row r="470" spans="1:35" x14ac:dyDescent="0.2">
      <c r="B470">
        <v>285</v>
      </c>
      <c r="C470" t="s">
        <v>244</v>
      </c>
      <c r="I470"/>
      <c r="J470"/>
      <c r="K470"/>
      <c r="L470"/>
      <c r="M470"/>
      <c r="N470"/>
      <c r="O470"/>
      <c r="P470"/>
      <c r="Q470"/>
      <c r="R470"/>
      <c r="S470"/>
      <c r="T470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</row>
    <row r="471" spans="1:35" x14ac:dyDescent="0.2">
      <c r="I471"/>
      <c r="J471"/>
      <c r="K471"/>
      <c r="L471"/>
      <c r="M471"/>
      <c r="N471"/>
      <c r="O471"/>
      <c r="P471"/>
      <c r="Q471"/>
      <c r="R471"/>
      <c r="S471"/>
      <c r="T471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</row>
    <row r="472" spans="1:35" x14ac:dyDescent="0.2">
      <c r="A472" t="s">
        <v>51</v>
      </c>
      <c r="I472"/>
      <c r="J472"/>
      <c r="K472"/>
      <c r="L472"/>
      <c r="M472"/>
      <c r="N472"/>
      <c r="O472"/>
      <c r="P472"/>
      <c r="Q472"/>
      <c r="R472"/>
      <c r="S472"/>
      <c r="T472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</row>
    <row r="473" spans="1:35" x14ac:dyDescent="0.2">
      <c r="A473" t="s">
        <v>77</v>
      </c>
      <c r="B473" t="s">
        <v>93</v>
      </c>
      <c r="C473" t="s">
        <v>79</v>
      </c>
      <c r="I473"/>
      <c r="J473"/>
      <c r="K473"/>
      <c r="L473"/>
      <c r="M473"/>
      <c r="N473"/>
      <c r="O473"/>
      <c r="P473"/>
      <c r="Q473"/>
      <c r="R473"/>
      <c r="S473"/>
      <c r="T473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</row>
    <row r="474" spans="1:35" x14ac:dyDescent="0.2">
      <c r="B474">
        <v>230</v>
      </c>
      <c r="C474" t="s">
        <v>245</v>
      </c>
      <c r="I474"/>
      <c r="J474"/>
      <c r="K474"/>
      <c r="L474"/>
      <c r="M474"/>
      <c r="N474"/>
      <c r="O474"/>
      <c r="P474"/>
      <c r="Q474"/>
      <c r="R474"/>
      <c r="S474"/>
      <c r="T474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</row>
    <row r="475" spans="1:35" x14ac:dyDescent="0.2">
      <c r="I475"/>
      <c r="J475"/>
      <c r="K475"/>
      <c r="L475"/>
      <c r="M475"/>
      <c r="N475"/>
      <c r="O475"/>
      <c r="P475"/>
      <c r="Q475"/>
      <c r="R475"/>
      <c r="S475"/>
      <c r="T47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</row>
    <row r="476" spans="1:35" x14ac:dyDescent="0.2">
      <c r="I476"/>
      <c r="J476"/>
      <c r="K476"/>
      <c r="L476"/>
      <c r="M476"/>
      <c r="N476"/>
      <c r="O476"/>
      <c r="P476"/>
      <c r="Q476"/>
      <c r="R476"/>
      <c r="S476"/>
      <c r="T476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</row>
    <row r="477" spans="1:35" x14ac:dyDescent="0.2">
      <c r="I477"/>
      <c r="J477"/>
      <c r="K477"/>
      <c r="L477"/>
      <c r="M477"/>
      <c r="N477"/>
      <c r="O477"/>
      <c r="P477"/>
      <c r="Q477"/>
      <c r="R477"/>
      <c r="S477"/>
      <c r="T477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</row>
    <row r="478" spans="1:35" x14ac:dyDescent="0.2">
      <c r="I478"/>
      <c r="J478"/>
      <c r="K478"/>
      <c r="L478"/>
      <c r="M478"/>
      <c r="N478"/>
      <c r="O478"/>
      <c r="P478"/>
      <c r="Q478"/>
      <c r="R478"/>
      <c r="S478"/>
      <c r="T478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</row>
    <row r="479" spans="1:35" x14ac:dyDescent="0.2">
      <c r="I479"/>
      <c r="J479"/>
      <c r="K479"/>
      <c r="L479"/>
      <c r="M479"/>
      <c r="N479"/>
      <c r="O479"/>
      <c r="P479"/>
      <c r="Q479"/>
      <c r="R479"/>
      <c r="S479"/>
      <c r="T479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</row>
    <row r="480" spans="1:35" x14ac:dyDescent="0.2">
      <c r="I480"/>
      <c r="J480"/>
      <c r="K480"/>
      <c r="L480"/>
      <c r="M480"/>
      <c r="N480"/>
      <c r="O480"/>
      <c r="P480"/>
      <c r="Q480"/>
      <c r="R480"/>
      <c r="S480"/>
      <c r="T480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</row>
    <row r="481" spans="9:35" x14ac:dyDescent="0.2">
      <c r="I481"/>
      <c r="J481"/>
      <c r="K481"/>
      <c r="L481"/>
      <c r="M481"/>
      <c r="N481"/>
      <c r="O481"/>
      <c r="P481"/>
      <c r="Q481"/>
      <c r="R481"/>
      <c r="S481"/>
      <c r="T481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</row>
    <row r="482" spans="9:35" x14ac:dyDescent="0.2">
      <c r="I482"/>
      <c r="J482"/>
      <c r="K482"/>
      <c r="L482"/>
      <c r="M482"/>
      <c r="N482"/>
      <c r="O482"/>
      <c r="P482"/>
      <c r="Q482"/>
      <c r="R482"/>
      <c r="S482"/>
      <c r="T482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</row>
    <row r="483" spans="9:35" x14ac:dyDescent="0.2">
      <c r="I483"/>
      <c r="J483"/>
      <c r="K483"/>
      <c r="L483"/>
      <c r="M483"/>
      <c r="N483"/>
      <c r="O483"/>
      <c r="P483"/>
      <c r="Q483"/>
      <c r="R483"/>
      <c r="S483"/>
      <c r="T483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</row>
    <row r="484" spans="9:35" x14ac:dyDescent="0.2">
      <c r="I484"/>
      <c r="J484"/>
      <c r="K484"/>
      <c r="L484"/>
      <c r="M484"/>
      <c r="N484"/>
      <c r="O484"/>
      <c r="P484"/>
      <c r="Q484"/>
      <c r="R484"/>
      <c r="S484"/>
      <c r="T484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</row>
    <row r="485" spans="9:35" x14ac:dyDescent="0.2">
      <c r="I485"/>
      <c r="J485"/>
      <c r="K485"/>
      <c r="L485"/>
      <c r="M485"/>
      <c r="N485"/>
      <c r="O485"/>
      <c r="P485"/>
      <c r="Q485"/>
      <c r="R485"/>
      <c r="S485"/>
      <c r="T48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</row>
    <row r="486" spans="9:35" x14ac:dyDescent="0.2">
      <c r="I486"/>
      <c r="J486"/>
      <c r="K486"/>
      <c r="L486"/>
      <c r="M486"/>
      <c r="N486"/>
      <c r="O486"/>
      <c r="P486"/>
      <c r="Q486"/>
      <c r="R486"/>
      <c r="S486"/>
      <c r="T486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</row>
    <row r="487" spans="9:35" x14ac:dyDescent="0.2">
      <c r="I487"/>
      <c r="J487"/>
      <c r="K487"/>
      <c r="L487"/>
      <c r="M487"/>
      <c r="N487"/>
      <c r="O487"/>
      <c r="P487"/>
      <c r="Q487"/>
      <c r="R487"/>
      <c r="S487"/>
      <c r="T487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</row>
    <row r="488" spans="9:35" x14ac:dyDescent="0.2">
      <c r="I488"/>
      <c r="J488"/>
      <c r="K488"/>
      <c r="L488"/>
      <c r="M488"/>
      <c r="N488"/>
      <c r="O488"/>
      <c r="P488"/>
      <c r="Q488"/>
      <c r="R488"/>
      <c r="S488"/>
      <c r="T488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</row>
    <row r="489" spans="9:35" x14ac:dyDescent="0.2">
      <c r="I489"/>
      <c r="J489"/>
      <c r="K489"/>
      <c r="L489"/>
      <c r="M489"/>
      <c r="N489"/>
      <c r="O489"/>
      <c r="P489"/>
      <c r="Q489"/>
      <c r="R489"/>
      <c r="S489"/>
      <c r="T489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</row>
    <row r="490" spans="9:35" x14ac:dyDescent="0.2">
      <c r="I490"/>
      <c r="J490"/>
      <c r="K490"/>
      <c r="L490"/>
      <c r="M490"/>
      <c r="N490"/>
      <c r="O490"/>
      <c r="P490"/>
      <c r="Q490"/>
      <c r="R490"/>
      <c r="S490"/>
      <c r="T490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</row>
    <row r="491" spans="9:35" x14ac:dyDescent="0.2">
      <c r="I491"/>
      <c r="J491"/>
      <c r="K491"/>
      <c r="L491"/>
      <c r="M491"/>
      <c r="N491"/>
      <c r="O491"/>
      <c r="P491"/>
      <c r="Q491"/>
      <c r="R491"/>
      <c r="S491"/>
      <c r="T491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</row>
    <row r="492" spans="9:35" x14ac:dyDescent="0.2">
      <c r="I492"/>
      <c r="J492"/>
      <c r="K492"/>
      <c r="L492"/>
      <c r="M492"/>
      <c r="N492"/>
      <c r="O492"/>
      <c r="P492"/>
      <c r="Q492"/>
      <c r="R492"/>
      <c r="S492"/>
      <c r="T492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</row>
    <row r="493" spans="9:35" x14ac:dyDescent="0.2">
      <c r="I493"/>
      <c r="J493"/>
      <c r="K493"/>
      <c r="L493"/>
      <c r="M493"/>
      <c r="N493"/>
      <c r="O493"/>
      <c r="P493"/>
      <c r="Q493"/>
      <c r="R493"/>
      <c r="S493"/>
      <c r="T493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</row>
    <row r="494" spans="9:35" x14ac:dyDescent="0.2">
      <c r="I494"/>
      <c r="J494"/>
      <c r="K494"/>
      <c r="L494"/>
      <c r="M494"/>
      <c r="N494"/>
      <c r="O494"/>
      <c r="P494"/>
      <c r="Q494"/>
      <c r="R494"/>
      <c r="S494"/>
      <c r="T494"/>
      <c r="U494"/>
      <c r="V494"/>
      <c r="W494"/>
      <c r="X494"/>
      <c r="Y494"/>
      <c r="Z494"/>
      <c r="AA494"/>
      <c r="AB494"/>
      <c r="AC494"/>
      <c r="AD494"/>
      <c r="AE494"/>
      <c r="AF494"/>
      <c r="AG494"/>
      <c r="AH494"/>
      <c r="AI494"/>
    </row>
    <row r="495" spans="9:35" x14ac:dyDescent="0.2">
      <c r="I495"/>
      <c r="J495"/>
      <c r="K495"/>
      <c r="L495"/>
      <c r="M495"/>
      <c r="N495"/>
      <c r="O495"/>
      <c r="P495"/>
      <c r="Q495"/>
      <c r="R495"/>
      <c r="S495"/>
      <c r="T495"/>
      <c r="U495"/>
      <c r="V495"/>
      <c r="W495"/>
      <c r="X495"/>
      <c r="Y495"/>
      <c r="Z495"/>
      <c r="AA495"/>
      <c r="AB495"/>
      <c r="AC495"/>
      <c r="AD495"/>
      <c r="AE495"/>
      <c r="AF495"/>
      <c r="AG495"/>
      <c r="AH495"/>
      <c r="AI495"/>
    </row>
    <row r="496" spans="9:35" x14ac:dyDescent="0.2">
      <c r="I496"/>
      <c r="J496"/>
      <c r="K496"/>
      <c r="L496"/>
      <c r="M496"/>
      <c r="N496"/>
      <c r="O496"/>
      <c r="P496"/>
      <c r="Q496"/>
      <c r="R496"/>
      <c r="S496"/>
      <c r="T496"/>
      <c r="U496"/>
      <c r="V496"/>
      <c r="W496"/>
      <c r="X496"/>
      <c r="Y496"/>
      <c r="Z496"/>
      <c r="AA496"/>
      <c r="AB496"/>
      <c r="AC496"/>
      <c r="AD496"/>
      <c r="AE496"/>
      <c r="AF496"/>
      <c r="AG496"/>
      <c r="AH496"/>
      <c r="AI496"/>
    </row>
    <row r="497" spans="9:35" x14ac:dyDescent="0.2">
      <c r="I497"/>
      <c r="J497"/>
      <c r="K497"/>
      <c r="L497"/>
      <c r="M497"/>
      <c r="N497"/>
      <c r="O497"/>
      <c r="P497"/>
      <c r="Q497"/>
      <c r="R497"/>
      <c r="S497"/>
      <c r="T497"/>
      <c r="U497"/>
      <c r="V497"/>
      <c r="W497"/>
      <c r="X497"/>
      <c r="Y497"/>
      <c r="Z497"/>
      <c r="AA497"/>
      <c r="AB497"/>
      <c r="AC497"/>
      <c r="AD497"/>
      <c r="AE497"/>
      <c r="AF497"/>
      <c r="AG497"/>
      <c r="AH497"/>
      <c r="AI497"/>
    </row>
    <row r="498" spans="9:35" x14ac:dyDescent="0.2">
      <c r="I498"/>
      <c r="J498"/>
      <c r="K498"/>
      <c r="L498"/>
      <c r="M498"/>
      <c r="N498"/>
      <c r="O498"/>
      <c r="P498"/>
      <c r="Q498"/>
      <c r="R498"/>
      <c r="S498"/>
      <c r="T498"/>
      <c r="U498"/>
      <c r="V498"/>
      <c r="W498"/>
      <c r="X498"/>
      <c r="Y498"/>
      <c r="Z498"/>
      <c r="AA498"/>
      <c r="AB498"/>
      <c r="AC498"/>
      <c r="AD498"/>
      <c r="AE498"/>
      <c r="AF498"/>
      <c r="AG498"/>
      <c r="AH498"/>
      <c r="AI498"/>
    </row>
    <row r="499" spans="9:35" x14ac:dyDescent="0.2">
      <c r="I499"/>
      <c r="J499"/>
      <c r="K499"/>
      <c r="L499"/>
      <c r="M499"/>
      <c r="N499"/>
      <c r="O499"/>
      <c r="P499"/>
      <c r="Q499"/>
      <c r="R499"/>
      <c r="S499"/>
      <c r="T499"/>
      <c r="U499"/>
      <c r="V499"/>
      <c r="W499"/>
      <c r="X499"/>
      <c r="Y499"/>
      <c r="Z499"/>
      <c r="AA499"/>
      <c r="AB499"/>
      <c r="AC499"/>
      <c r="AD499"/>
      <c r="AE499"/>
      <c r="AF499"/>
      <c r="AG499"/>
      <c r="AH499"/>
      <c r="AI499"/>
    </row>
    <row r="500" spans="9:35" x14ac:dyDescent="0.2">
      <c r="I500"/>
      <c r="J500"/>
      <c r="K500"/>
      <c r="L500"/>
      <c r="M500"/>
      <c r="N500"/>
      <c r="O500"/>
      <c r="P500"/>
      <c r="Q500"/>
      <c r="R500"/>
      <c r="S500"/>
      <c r="T500"/>
      <c r="U500"/>
      <c r="V500"/>
      <c r="W500"/>
      <c r="X500"/>
      <c r="Y500"/>
      <c r="Z500"/>
      <c r="AA500"/>
      <c r="AB500"/>
      <c r="AC500"/>
      <c r="AD500"/>
      <c r="AE500"/>
      <c r="AF500"/>
      <c r="AG500"/>
      <c r="AH500"/>
      <c r="AI500"/>
    </row>
    <row r="501" spans="9:35" x14ac:dyDescent="0.2">
      <c r="I501"/>
      <c r="J501"/>
      <c r="K501"/>
      <c r="L501"/>
      <c r="M501"/>
      <c r="N501"/>
      <c r="O501"/>
      <c r="P501"/>
      <c r="Q501"/>
      <c r="R501"/>
      <c r="S501"/>
      <c r="T501"/>
      <c r="U501"/>
      <c r="V501"/>
      <c r="W501"/>
      <c r="X501"/>
      <c r="Y501"/>
      <c r="Z501"/>
      <c r="AA501"/>
      <c r="AB501"/>
      <c r="AC501"/>
      <c r="AD501"/>
      <c r="AE501"/>
      <c r="AF501"/>
      <c r="AG501"/>
      <c r="AH501"/>
      <c r="AI501"/>
    </row>
    <row r="502" spans="9:35" x14ac:dyDescent="0.2">
      <c r="I502"/>
      <c r="J502"/>
      <c r="K502"/>
      <c r="L502"/>
      <c r="M502"/>
      <c r="N502"/>
      <c r="O502"/>
      <c r="P502"/>
      <c r="Q502"/>
      <c r="R502"/>
      <c r="S502"/>
      <c r="T502"/>
      <c r="U502"/>
      <c r="V502"/>
      <c r="W502"/>
      <c r="X502"/>
      <c r="Y502"/>
      <c r="Z502"/>
      <c r="AA502"/>
      <c r="AB502"/>
      <c r="AC502"/>
      <c r="AD502"/>
      <c r="AE502"/>
      <c r="AF502"/>
      <c r="AG502"/>
      <c r="AH502"/>
      <c r="AI502"/>
    </row>
    <row r="503" spans="9:35" x14ac:dyDescent="0.2">
      <c r="I503"/>
      <c r="J503"/>
      <c r="K503"/>
      <c r="L503"/>
      <c r="M503"/>
      <c r="N503"/>
      <c r="O503"/>
      <c r="P503"/>
      <c r="Q503"/>
      <c r="R503"/>
      <c r="S503"/>
      <c r="T503"/>
      <c r="U503"/>
      <c r="V503"/>
      <c r="W503"/>
      <c r="X503"/>
      <c r="Y503"/>
      <c r="Z503"/>
      <c r="AA503"/>
      <c r="AB503"/>
      <c r="AC503"/>
      <c r="AD503"/>
      <c r="AE503"/>
      <c r="AF503"/>
      <c r="AG503"/>
      <c r="AH503"/>
      <c r="AI503"/>
    </row>
    <row r="504" spans="9:35" x14ac:dyDescent="0.2">
      <c r="I504"/>
      <c r="J504"/>
      <c r="K504"/>
      <c r="L504"/>
      <c r="M504"/>
      <c r="N504"/>
      <c r="O504"/>
      <c r="P504"/>
      <c r="Q504"/>
      <c r="R504"/>
      <c r="S504"/>
      <c r="T504"/>
      <c r="U504"/>
      <c r="V504"/>
      <c r="W504"/>
      <c r="X504"/>
      <c r="Y504"/>
      <c r="Z504"/>
      <c r="AA504"/>
      <c r="AB504"/>
      <c r="AC504"/>
      <c r="AD504"/>
      <c r="AE504"/>
      <c r="AF504"/>
      <c r="AG504"/>
      <c r="AH504"/>
      <c r="AI504"/>
    </row>
    <row r="505" spans="9:35" x14ac:dyDescent="0.2">
      <c r="I505"/>
      <c r="J505"/>
      <c r="K505"/>
      <c r="L505"/>
      <c r="M505"/>
      <c r="N505"/>
      <c r="O505"/>
      <c r="P505"/>
      <c r="Q505"/>
      <c r="R505"/>
      <c r="S505"/>
      <c r="T505"/>
      <c r="U505"/>
      <c r="V505"/>
      <c r="W505"/>
      <c r="X505"/>
      <c r="Y505"/>
      <c r="Z505"/>
      <c r="AA505"/>
      <c r="AB505"/>
      <c r="AC505"/>
      <c r="AD505"/>
      <c r="AE505"/>
      <c r="AF505"/>
      <c r="AG505"/>
      <c r="AH505"/>
      <c r="AI505"/>
    </row>
    <row r="506" spans="9:35" x14ac:dyDescent="0.2">
      <c r="I506"/>
      <c r="J506"/>
      <c r="K506"/>
      <c r="L506"/>
      <c r="M506"/>
      <c r="N506"/>
      <c r="O506"/>
      <c r="P506"/>
      <c r="Q506"/>
      <c r="R506"/>
      <c r="S506"/>
      <c r="T506"/>
      <c r="U506"/>
      <c r="V506"/>
      <c r="W506"/>
      <c r="X506"/>
      <c r="Y506"/>
      <c r="Z506"/>
      <c r="AA506"/>
      <c r="AB506"/>
      <c r="AC506"/>
      <c r="AD506"/>
      <c r="AE506"/>
      <c r="AF506"/>
      <c r="AG506"/>
      <c r="AH506"/>
      <c r="AI506"/>
    </row>
    <row r="507" spans="9:35" x14ac:dyDescent="0.2">
      <c r="I507"/>
      <c r="J507"/>
      <c r="K507"/>
      <c r="L507"/>
      <c r="M507"/>
      <c r="N507"/>
      <c r="O507"/>
      <c r="P507"/>
      <c r="Q507"/>
      <c r="R507"/>
      <c r="S507"/>
      <c r="T507"/>
      <c r="U507"/>
      <c r="V507"/>
      <c r="W507"/>
      <c r="X507"/>
      <c r="Y507"/>
      <c r="Z507"/>
      <c r="AA507"/>
      <c r="AB507"/>
      <c r="AC507"/>
      <c r="AD507"/>
      <c r="AE507"/>
      <c r="AF507"/>
      <c r="AG507"/>
      <c r="AH507"/>
      <c r="AI507"/>
    </row>
    <row r="508" spans="9:35" x14ac:dyDescent="0.2">
      <c r="I508"/>
      <c r="J508"/>
      <c r="K508"/>
      <c r="L508"/>
      <c r="M508"/>
      <c r="N508"/>
      <c r="O508"/>
      <c r="P508"/>
      <c r="Q508"/>
      <c r="R508"/>
      <c r="S508"/>
      <c r="T508"/>
      <c r="U508"/>
      <c r="V508"/>
      <c r="W508"/>
      <c r="X508"/>
      <c r="Y508"/>
      <c r="Z508"/>
      <c r="AA508"/>
      <c r="AB508"/>
      <c r="AC508"/>
      <c r="AD508"/>
      <c r="AE508"/>
      <c r="AF508"/>
      <c r="AG508"/>
      <c r="AH508"/>
      <c r="AI508"/>
    </row>
    <row r="509" spans="9:35" x14ac:dyDescent="0.2">
      <c r="I509"/>
      <c r="J509"/>
      <c r="K509"/>
      <c r="L509"/>
      <c r="M509"/>
      <c r="N509"/>
      <c r="O509"/>
      <c r="P509"/>
      <c r="Q509"/>
      <c r="R509"/>
      <c r="S509"/>
      <c r="T509"/>
      <c r="U509"/>
      <c r="V509"/>
      <c r="W509"/>
      <c r="X509"/>
      <c r="Y509"/>
      <c r="Z509"/>
      <c r="AA509"/>
      <c r="AB509"/>
      <c r="AC509"/>
      <c r="AD509"/>
      <c r="AE509"/>
      <c r="AF509"/>
      <c r="AG509"/>
      <c r="AH509"/>
      <c r="AI509"/>
    </row>
    <row r="510" spans="9:35" x14ac:dyDescent="0.2">
      <c r="I510"/>
      <c r="J510"/>
      <c r="K510"/>
      <c r="L510"/>
      <c r="M510"/>
      <c r="N510"/>
      <c r="O510"/>
      <c r="P510"/>
      <c r="Q510"/>
      <c r="R510"/>
      <c r="S510"/>
      <c r="T510"/>
      <c r="U510"/>
      <c r="V510"/>
      <c r="W510"/>
      <c r="X510"/>
      <c r="Y510"/>
      <c r="Z510"/>
      <c r="AA510"/>
      <c r="AB510"/>
      <c r="AC510"/>
      <c r="AD510"/>
      <c r="AE510"/>
      <c r="AF510"/>
      <c r="AG510"/>
      <c r="AH510"/>
      <c r="AI510"/>
    </row>
    <row r="511" spans="9:35" x14ac:dyDescent="0.2">
      <c r="I511"/>
      <c r="J511"/>
      <c r="K511"/>
      <c r="L511"/>
      <c r="M511"/>
      <c r="N511"/>
      <c r="O511"/>
      <c r="P511"/>
      <c r="Q511"/>
      <c r="R511"/>
      <c r="S511"/>
      <c r="T511"/>
      <c r="U511"/>
      <c r="V511"/>
      <c r="W511"/>
      <c r="X511"/>
      <c r="Y511"/>
      <c r="Z511"/>
      <c r="AA511"/>
      <c r="AB511"/>
      <c r="AC511"/>
      <c r="AD511"/>
      <c r="AE511"/>
      <c r="AF511"/>
      <c r="AG511"/>
      <c r="AH511"/>
      <c r="AI511"/>
    </row>
    <row r="512" spans="9:35" x14ac:dyDescent="0.2">
      <c r="I512"/>
      <c r="J512"/>
      <c r="K512"/>
      <c r="L512"/>
      <c r="M512"/>
      <c r="N512"/>
      <c r="O512"/>
      <c r="P512"/>
      <c r="Q512"/>
      <c r="R512"/>
      <c r="S512"/>
      <c r="T512"/>
      <c r="U512"/>
      <c r="V512"/>
      <c r="W512"/>
      <c r="X512"/>
      <c r="Y512"/>
      <c r="Z512"/>
      <c r="AA512"/>
      <c r="AB512"/>
      <c r="AC512"/>
      <c r="AD512"/>
      <c r="AE512"/>
      <c r="AF512"/>
      <c r="AG512"/>
      <c r="AH512"/>
      <c r="AI512"/>
    </row>
    <row r="513" spans="9:35" x14ac:dyDescent="0.2">
      <c r="I513"/>
      <c r="J513"/>
      <c r="K513"/>
      <c r="L513"/>
      <c r="M513"/>
      <c r="N513"/>
      <c r="O513"/>
      <c r="P513"/>
      <c r="Q513"/>
      <c r="R513"/>
      <c r="S513"/>
      <c r="T513"/>
      <c r="U513"/>
      <c r="V513"/>
      <c r="W513"/>
      <c r="X513"/>
      <c r="Y513"/>
      <c r="Z513"/>
      <c r="AA513"/>
      <c r="AB513"/>
      <c r="AC513"/>
      <c r="AD513"/>
      <c r="AE513"/>
      <c r="AF513"/>
      <c r="AG513"/>
      <c r="AH513"/>
      <c r="AI513"/>
    </row>
    <row r="514" spans="9:35" x14ac:dyDescent="0.2">
      <c r="I514"/>
      <c r="J514"/>
      <c r="K514"/>
      <c r="L514"/>
      <c r="M514"/>
      <c r="N514"/>
      <c r="O514"/>
      <c r="P514"/>
      <c r="Q514"/>
      <c r="R514"/>
      <c r="S514"/>
      <c r="T514"/>
      <c r="U514"/>
      <c r="V514"/>
      <c r="W514"/>
      <c r="X514"/>
      <c r="Y514"/>
      <c r="Z514"/>
      <c r="AA514"/>
      <c r="AB514"/>
      <c r="AC514"/>
      <c r="AD514"/>
      <c r="AE514"/>
      <c r="AF514"/>
      <c r="AG514"/>
      <c r="AH514"/>
      <c r="AI514"/>
    </row>
    <row r="515" spans="9:35" x14ac:dyDescent="0.2">
      <c r="I515"/>
      <c r="J515"/>
      <c r="K515"/>
      <c r="L515"/>
      <c r="M515"/>
      <c r="N515"/>
      <c r="O515"/>
      <c r="P515"/>
      <c r="Q515"/>
      <c r="R515"/>
      <c r="S515"/>
      <c r="T515"/>
      <c r="U515"/>
      <c r="V515"/>
      <c r="W515"/>
      <c r="X515"/>
      <c r="Y515"/>
      <c r="Z515"/>
      <c r="AA515"/>
      <c r="AB515"/>
      <c r="AC515"/>
      <c r="AD515"/>
      <c r="AE515"/>
      <c r="AF515"/>
      <c r="AG515"/>
      <c r="AH515"/>
      <c r="AI515"/>
    </row>
    <row r="516" spans="9:35" x14ac:dyDescent="0.2">
      <c r="I516"/>
      <c r="J516"/>
      <c r="K516"/>
      <c r="L516"/>
      <c r="M516"/>
      <c r="N516"/>
      <c r="O516"/>
      <c r="P516"/>
      <c r="Q516"/>
      <c r="R516"/>
      <c r="S516"/>
      <c r="T516"/>
      <c r="U516"/>
      <c r="V516"/>
      <c r="W516"/>
      <c r="X516"/>
      <c r="Y516"/>
      <c r="Z516"/>
      <c r="AA516"/>
      <c r="AB516"/>
      <c r="AC516"/>
      <c r="AD516"/>
      <c r="AE516"/>
      <c r="AF516"/>
      <c r="AG516"/>
      <c r="AH516"/>
      <c r="AI516"/>
    </row>
    <row r="517" spans="9:35" x14ac:dyDescent="0.2">
      <c r="I517"/>
      <c r="J517"/>
      <c r="K517"/>
      <c r="L517"/>
      <c r="M517"/>
      <c r="N517"/>
      <c r="O517"/>
      <c r="P517"/>
      <c r="Q517"/>
      <c r="R517"/>
      <c r="S517"/>
      <c r="T517"/>
      <c r="U517"/>
      <c r="V517"/>
      <c r="W517"/>
      <c r="X517"/>
      <c r="Y517"/>
      <c r="Z517"/>
      <c r="AA517"/>
      <c r="AB517"/>
      <c r="AC517"/>
      <c r="AD517"/>
      <c r="AE517"/>
      <c r="AF517"/>
      <c r="AG517"/>
      <c r="AH517"/>
      <c r="AI517"/>
    </row>
    <row r="518" spans="9:35" x14ac:dyDescent="0.2">
      <c r="I518"/>
      <c r="J518"/>
      <c r="K518"/>
      <c r="L518"/>
      <c r="M518"/>
      <c r="N518"/>
      <c r="O518"/>
      <c r="P518"/>
      <c r="Q518"/>
      <c r="R518"/>
      <c r="S518"/>
      <c r="T518"/>
      <c r="U518"/>
      <c r="V518"/>
      <c r="W518"/>
      <c r="X518"/>
      <c r="Y518"/>
      <c r="Z518"/>
      <c r="AA518"/>
      <c r="AB518"/>
      <c r="AC518"/>
      <c r="AD518"/>
      <c r="AE518"/>
      <c r="AF518"/>
      <c r="AG518"/>
      <c r="AH518"/>
      <c r="AI518"/>
    </row>
    <row r="519" spans="9:35" x14ac:dyDescent="0.2">
      <c r="I519"/>
      <c r="J519"/>
      <c r="K519"/>
      <c r="L519"/>
      <c r="M519"/>
      <c r="N519"/>
      <c r="O519"/>
      <c r="P519"/>
      <c r="Q519"/>
      <c r="R519"/>
      <c r="S519"/>
      <c r="T519"/>
      <c r="U519"/>
      <c r="V519"/>
      <c r="W519"/>
      <c r="X519"/>
      <c r="Y519"/>
      <c r="Z519"/>
      <c r="AA519"/>
      <c r="AB519"/>
      <c r="AC519"/>
      <c r="AD519"/>
      <c r="AE519"/>
      <c r="AF519"/>
      <c r="AG519"/>
      <c r="AH519"/>
      <c r="AI519"/>
    </row>
    <row r="520" spans="9:35" x14ac:dyDescent="0.2">
      <c r="I520"/>
      <c r="J520"/>
      <c r="K520"/>
      <c r="L520"/>
      <c r="M520"/>
      <c r="N520"/>
      <c r="O520"/>
      <c r="P520"/>
      <c r="Q520"/>
      <c r="R520"/>
      <c r="S520"/>
      <c r="T520"/>
      <c r="U520"/>
      <c r="V520"/>
      <c r="W520"/>
      <c r="X520"/>
      <c r="Y520"/>
      <c r="Z520"/>
      <c r="AA520"/>
      <c r="AB520"/>
      <c r="AC520"/>
      <c r="AD520"/>
      <c r="AE520"/>
      <c r="AF520"/>
      <c r="AG520"/>
      <c r="AH520"/>
      <c r="AI520"/>
    </row>
    <row r="521" spans="9:35" x14ac:dyDescent="0.2">
      <c r="I521"/>
      <c r="J521"/>
      <c r="K521"/>
      <c r="L521"/>
      <c r="M521"/>
      <c r="N521"/>
      <c r="O521"/>
      <c r="P521"/>
      <c r="Q521"/>
      <c r="R521"/>
      <c r="S521"/>
      <c r="T521"/>
      <c r="U521"/>
      <c r="V521"/>
      <c r="W521"/>
      <c r="X521"/>
      <c r="Y521"/>
      <c r="Z521"/>
      <c r="AA521"/>
      <c r="AB521"/>
      <c r="AC521"/>
      <c r="AD521"/>
      <c r="AE521"/>
      <c r="AF521"/>
      <c r="AG521"/>
      <c r="AH521"/>
      <c r="AI521"/>
    </row>
    <row r="522" spans="9:35" x14ac:dyDescent="0.2">
      <c r="I522"/>
      <c r="J522"/>
      <c r="K522"/>
      <c r="L522"/>
      <c r="M522"/>
      <c r="N522"/>
      <c r="O522"/>
      <c r="P522"/>
      <c r="Q522"/>
      <c r="R522"/>
      <c r="S522"/>
      <c r="T522"/>
      <c r="U522"/>
      <c r="V522"/>
      <c r="W522"/>
      <c r="X522"/>
      <c r="Y522"/>
      <c r="Z522"/>
      <c r="AA522"/>
      <c r="AB522"/>
      <c r="AC522"/>
      <c r="AD522"/>
      <c r="AE522"/>
      <c r="AF522"/>
      <c r="AG522"/>
      <c r="AH522"/>
      <c r="AI522"/>
    </row>
    <row r="523" spans="9:35" x14ac:dyDescent="0.2">
      <c r="I523"/>
      <c r="J523"/>
      <c r="K523"/>
      <c r="L523"/>
      <c r="M523"/>
      <c r="N523"/>
      <c r="O523"/>
      <c r="P523"/>
      <c r="Q523"/>
      <c r="R523"/>
      <c r="S523"/>
      <c r="T523"/>
      <c r="U523"/>
      <c r="V523"/>
      <c r="W523"/>
      <c r="X523"/>
      <c r="Y523"/>
      <c r="Z523"/>
      <c r="AA523"/>
      <c r="AB523"/>
      <c r="AC523"/>
      <c r="AD523"/>
      <c r="AE523"/>
      <c r="AF523"/>
      <c r="AG523"/>
      <c r="AH523"/>
      <c r="AI523"/>
    </row>
    <row r="524" spans="9:35" x14ac:dyDescent="0.2">
      <c r="I524"/>
      <c r="J524"/>
      <c r="K524"/>
      <c r="L524"/>
      <c r="M524"/>
      <c r="N524"/>
      <c r="O524"/>
      <c r="P524"/>
      <c r="Q524"/>
      <c r="R524"/>
      <c r="S524"/>
      <c r="T524"/>
      <c r="U524"/>
      <c r="V524"/>
      <c r="W524"/>
      <c r="X524"/>
      <c r="Y524"/>
      <c r="Z524"/>
      <c r="AA524"/>
      <c r="AB524"/>
      <c r="AC524"/>
      <c r="AD524"/>
      <c r="AE524"/>
      <c r="AF524"/>
      <c r="AG524"/>
      <c r="AH524"/>
      <c r="AI524"/>
    </row>
    <row r="525" spans="9:35" x14ac:dyDescent="0.2">
      <c r="I525"/>
      <c r="J525"/>
      <c r="K525"/>
      <c r="L525"/>
      <c r="M525"/>
      <c r="N525"/>
      <c r="O525"/>
      <c r="P525"/>
      <c r="Q525"/>
      <c r="R525"/>
      <c r="S525"/>
      <c r="T525"/>
      <c r="U525"/>
      <c r="V525"/>
      <c r="W525"/>
      <c r="X525"/>
      <c r="Y525"/>
      <c r="Z525"/>
      <c r="AA525"/>
      <c r="AB525"/>
      <c r="AC525"/>
      <c r="AD525"/>
      <c r="AE525"/>
      <c r="AF525"/>
      <c r="AG525"/>
      <c r="AH525"/>
      <c r="AI525"/>
    </row>
    <row r="526" spans="9:35" x14ac:dyDescent="0.2">
      <c r="I526"/>
      <c r="J526"/>
      <c r="K526"/>
      <c r="L526"/>
      <c r="M526"/>
      <c r="N526"/>
      <c r="O526"/>
      <c r="P526"/>
      <c r="Q526"/>
      <c r="R526"/>
      <c r="S526"/>
      <c r="T526"/>
      <c r="U526"/>
      <c r="V526"/>
      <c r="W526"/>
      <c r="X526"/>
      <c r="Y526"/>
      <c r="Z526"/>
      <c r="AA526"/>
      <c r="AB526"/>
      <c r="AC526"/>
      <c r="AD526"/>
      <c r="AE526"/>
      <c r="AF526"/>
      <c r="AG526"/>
      <c r="AH526"/>
      <c r="AI526"/>
    </row>
    <row r="527" spans="9:35" x14ac:dyDescent="0.2">
      <c r="I527"/>
      <c r="J527"/>
      <c r="K527"/>
      <c r="L527"/>
      <c r="M527"/>
      <c r="N527"/>
      <c r="O527"/>
      <c r="P527"/>
      <c r="Q527"/>
      <c r="R527"/>
      <c r="S527"/>
      <c r="T527"/>
      <c r="U527"/>
      <c r="V527"/>
      <c r="W527"/>
      <c r="X527"/>
      <c r="Y527"/>
      <c r="Z527"/>
      <c r="AA527"/>
      <c r="AB527"/>
      <c r="AC527"/>
      <c r="AD527"/>
      <c r="AE527"/>
      <c r="AF527"/>
      <c r="AG527"/>
      <c r="AH527"/>
      <c r="AI527"/>
    </row>
    <row r="528" spans="9:35" x14ac:dyDescent="0.2">
      <c r="I528"/>
      <c r="J528"/>
      <c r="K528"/>
      <c r="L528"/>
      <c r="M528"/>
      <c r="N528"/>
      <c r="O528"/>
      <c r="P528"/>
      <c r="Q528"/>
      <c r="R528"/>
      <c r="S528"/>
      <c r="T528"/>
      <c r="U528"/>
      <c r="V528"/>
      <c r="W528"/>
      <c r="X528"/>
      <c r="Y528"/>
      <c r="Z528"/>
      <c r="AA528"/>
      <c r="AB528"/>
      <c r="AC528"/>
      <c r="AD528"/>
      <c r="AE528"/>
      <c r="AF528"/>
      <c r="AG528"/>
      <c r="AH528"/>
      <c r="AI528"/>
    </row>
    <row r="529" spans="9:35" x14ac:dyDescent="0.2">
      <c r="I529"/>
      <c r="J529"/>
      <c r="K529"/>
      <c r="L529"/>
      <c r="M529"/>
      <c r="N529"/>
      <c r="O529"/>
      <c r="P529"/>
      <c r="Q529"/>
      <c r="R529"/>
      <c r="S529"/>
      <c r="T529"/>
      <c r="U529"/>
      <c r="V529"/>
      <c r="W529"/>
      <c r="X529"/>
      <c r="Y529"/>
      <c r="Z529"/>
      <c r="AA529"/>
      <c r="AB529"/>
      <c r="AC529"/>
      <c r="AD529"/>
      <c r="AE529"/>
      <c r="AF529"/>
      <c r="AG529"/>
      <c r="AH529"/>
      <c r="AI529"/>
    </row>
    <row r="530" spans="9:35" x14ac:dyDescent="0.2">
      <c r="I530"/>
      <c r="J530"/>
      <c r="K530"/>
      <c r="L530"/>
      <c r="M530"/>
      <c r="N530"/>
      <c r="O530"/>
      <c r="P530"/>
      <c r="Q530"/>
      <c r="R530"/>
      <c r="S530"/>
      <c r="T530"/>
      <c r="U530"/>
      <c r="V530"/>
      <c r="W530"/>
      <c r="X530"/>
      <c r="Y530"/>
      <c r="Z530"/>
      <c r="AA530"/>
      <c r="AB530"/>
      <c r="AC530"/>
      <c r="AD530"/>
      <c r="AE530"/>
      <c r="AF530"/>
      <c r="AG530"/>
      <c r="AH530"/>
      <c r="AI530"/>
    </row>
    <row r="531" spans="9:35" x14ac:dyDescent="0.2">
      <c r="I531"/>
      <c r="J531"/>
      <c r="K531"/>
      <c r="L531"/>
      <c r="M531"/>
      <c r="N531"/>
      <c r="O531"/>
      <c r="P531"/>
      <c r="Q531"/>
      <c r="R531"/>
      <c r="S531"/>
      <c r="T531"/>
      <c r="U531"/>
      <c r="V531"/>
      <c r="W531"/>
      <c r="X531"/>
      <c r="Y531"/>
      <c r="Z531"/>
      <c r="AA531"/>
      <c r="AB531"/>
      <c r="AC531"/>
      <c r="AD531"/>
      <c r="AE531"/>
      <c r="AF531"/>
      <c r="AG531"/>
      <c r="AH531"/>
      <c r="AI531"/>
    </row>
    <row r="532" spans="9:35" x14ac:dyDescent="0.2">
      <c r="I532"/>
      <c r="J532"/>
      <c r="K532"/>
      <c r="L532"/>
      <c r="M532"/>
      <c r="N532"/>
      <c r="O532"/>
      <c r="P532"/>
      <c r="Q532"/>
      <c r="R532"/>
      <c r="S532"/>
      <c r="T532"/>
      <c r="U532"/>
      <c r="V532"/>
      <c r="W532"/>
      <c r="X532"/>
      <c r="Y532"/>
      <c r="Z532"/>
      <c r="AA532"/>
      <c r="AB532"/>
      <c r="AC532"/>
      <c r="AD532"/>
      <c r="AE532"/>
      <c r="AF532"/>
      <c r="AG532"/>
      <c r="AH532"/>
      <c r="AI532"/>
    </row>
    <row r="533" spans="9:35" x14ac:dyDescent="0.2">
      <c r="I533"/>
      <c r="J533"/>
      <c r="K533"/>
      <c r="L533"/>
      <c r="M533"/>
      <c r="N533"/>
      <c r="O533"/>
      <c r="P533"/>
      <c r="Q533"/>
      <c r="R533"/>
      <c r="S533"/>
      <c r="T533"/>
      <c r="U533"/>
      <c r="V533"/>
      <c r="W533"/>
      <c r="X533"/>
      <c r="Y533"/>
      <c r="Z533"/>
      <c r="AA533"/>
      <c r="AB533"/>
      <c r="AC533"/>
      <c r="AD533"/>
      <c r="AE533"/>
      <c r="AF533"/>
      <c r="AG533"/>
      <c r="AH533"/>
      <c r="AI533"/>
    </row>
    <row r="534" spans="9:35" x14ac:dyDescent="0.2">
      <c r="I534"/>
      <c r="J534"/>
      <c r="K534"/>
      <c r="L534"/>
      <c r="M534"/>
      <c r="N534"/>
      <c r="O534"/>
      <c r="P534"/>
      <c r="Q534"/>
      <c r="R534"/>
      <c r="S534"/>
      <c r="T534"/>
      <c r="U534"/>
      <c r="V534"/>
      <c r="W534"/>
      <c r="X534"/>
      <c r="Y534"/>
      <c r="Z534"/>
      <c r="AA534"/>
      <c r="AB534"/>
      <c r="AC534"/>
      <c r="AD534"/>
      <c r="AE534"/>
      <c r="AF534"/>
      <c r="AG534"/>
      <c r="AH534"/>
      <c r="AI534"/>
    </row>
    <row r="535" spans="9:35" x14ac:dyDescent="0.2">
      <c r="I535"/>
      <c r="J535"/>
      <c r="K535"/>
      <c r="L535"/>
      <c r="M535"/>
      <c r="N535"/>
      <c r="O535"/>
      <c r="P535"/>
      <c r="Q535"/>
      <c r="R535"/>
      <c r="S535"/>
      <c r="T535"/>
      <c r="U535"/>
      <c r="V535"/>
      <c r="W535"/>
      <c r="X535"/>
      <c r="Y535"/>
      <c r="Z535"/>
      <c r="AA535"/>
      <c r="AB535"/>
      <c r="AC535"/>
      <c r="AD535"/>
      <c r="AE535"/>
      <c r="AF535"/>
      <c r="AG535"/>
      <c r="AH535"/>
      <c r="AI535"/>
    </row>
    <row r="536" spans="9:35" x14ac:dyDescent="0.2">
      <c r="I536"/>
      <c r="J536"/>
      <c r="K536"/>
      <c r="L536"/>
      <c r="M536"/>
      <c r="N536"/>
      <c r="O536"/>
      <c r="P536"/>
      <c r="Q536"/>
      <c r="R536"/>
      <c r="S536"/>
      <c r="T536"/>
      <c r="U536"/>
      <c r="V536"/>
      <c r="W536"/>
      <c r="X536"/>
      <c r="Y536"/>
      <c r="Z536"/>
      <c r="AA536"/>
      <c r="AB536"/>
      <c r="AC536"/>
      <c r="AD536"/>
      <c r="AE536"/>
      <c r="AF536"/>
      <c r="AG536"/>
      <c r="AH536"/>
      <c r="AI536"/>
    </row>
    <row r="537" spans="9:35" x14ac:dyDescent="0.2">
      <c r="I537"/>
      <c r="J537"/>
      <c r="K537"/>
      <c r="L537"/>
      <c r="M537"/>
      <c r="N537"/>
      <c r="O537"/>
      <c r="P537"/>
      <c r="Q537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</row>
    <row r="538" spans="9:35" x14ac:dyDescent="0.2">
      <c r="I538"/>
      <c r="J538"/>
      <c r="K538"/>
      <c r="L538"/>
      <c r="M538"/>
      <c r="N538"/>
      <c r="O538"/>
      <c r="P538"/>
      <c r="Q538"/>
      <c r="R538"/>
      <c r="S538"/>
      <c r="T538"/>
      <c r="U538"/>
      <c r="V538"/>
      <c r="W538"/>
      <c r="X538"/>
      <c r="Y538"/>
      <c r="Z538"/>
      <c r="AA538"/>
      <c r="AB538"/>
      <c r="AC538"/>
      <c r="AD538"/>
      <c r="AE538"/>
      <c r="AF538"/>
      <c r="AG538"/>
      <c r="AH538"/>
      <c r="AI538"/>
    </row>
    <row r="539" spans="9:35" x14ac:dyDescent="0.2">
      <c r="I539"/>
      <c r="J539"/>
      <c r="K539"/>
      <c r="L539"/>
      <c r="M539"/>
      <c r="N539"/>
      <c r="O539"/>
      <c r="P539"/>
      <c r="Q539"/>
      <c r="R539"/>
      <c r="S539"/>
      <c r="T539"/>
      <c r="U539"/>
      <c r="V539"/>
      <c r="W539"/>
      <c r="X539"/>
      <c r="Y539"/>
      <c r="Z539"/>
      <c r="AA539"/>
      <c r="AB539"/>
      <c r="AC539"/>
      <c r="AD539"/>
      <c r="AE539"/>
      <c r="AF539"/>
      <c r="AG539"/>
      <c r="AH539"/>
      <c r="AI539"/>
    </row>
    <row r="540" spans="9:35" x14ac:dyDescent="0.2">
      <c r="I540"/>
      <c r="J540"/>
      <c r="K540"/>
      <c r="L540"/>
      <c r="M540"/>
      <c r="N540"/>
      <c r="O540"/>
      <c r="P540"/>
      <c r="Q540"/>
      <c r="R540"/>
      <c r="S540"/>
      <c r="T540"/>
      <c r="U540"/>
      <c r="V540"/>
      <c r="W540"/>
      <c r="X540"/>
      <c r="Y540"/>
      <c r="Z540"/>
      <c r="AA540"/>
      <c r="AB540"/>
      <c r="AC540"/>
      <c r="AD540"/>
      <c r="AE540"/>
      <c r="AF540"/>
      <c r="AG540"/>
      <c r="AH540"/>
      <c r="AI540"/>
    </row>
    <row r="541" spans="9:35" x14ac:dyDescent="0.2">
      <c r="I541"/>
      <c r="J541"/>
      <c r="K541"/>
      <c r="L541"/>
      <c r="M541"/>
      <c r="N541"/>
      <c r="O541"/>
      <c r="P541"/>
      <c r="Q541"/>
      <c r="R541"/>
      <c r="S541"/>
      <c r="T541"/>
      <c r="U541"/>
      <c r="V541"/>
      <c r="W541"/>
      <c r="X541"/>
      <c r="Y541"/>
      <c r="Z541"/>
      <c r="AA541"/>
      <c r="AB541"/>
      <c r="AC541"/>
      <c r="AD541"/>
      <c r="AE541"/>
      <c r="AF541"/>
      <c r="AG541"/>
      <c r="AH541"/>
      <c r="AI541"/>
    </row>
    <row r="542" spans="9:35" x14ac:dyDescent="0.2">
      <c r="I542"/>
      <c r="J542"/>
      <c r="K542"/>
      <c r="L542"/>
      <c r="M542"/>
      <c r="N542"/>
      <c r="O542"/>
      <c r="P542"/>
      <c r="Q542"/>
      <c r="R542"/>
      <c r="S542"/>
      <c r="T542"/>
      <c r="U542"/>
      <c r="V542"/>
      <c r="W542"/>
      <c r="X542"/>
      <c r="Y542"/>
      <c r="Z542"/>
      <c r="AA542"/>
      <c r="AB542"/>
      <c r="AC542"/>
      <c r="AD542"/>
      <c r="AE542"/>
      <c r="AF542"/>
      <c r="AG542"/>
      <c r="AH542"/>
      <c r="AI542"/>
    </row>
    <row r="543" spans="9:35" x14ac:dyDescent="0.2">
      <c r="I543"/>
      <c r="J543"/>
      <c r="K543"/>
      <c r="L543"/>
      <c r="M543"/>
      <c r="N543"/>
      <c r="O543"/>
      <c r="P543"/>
      <c r="Q543"/>
      <c r="R543"/>
      <c r="S543"/>
      <c r="T543"/>
      <c r="U543"/>
      <c r="V543"/>
      <c r="W543"/>
      <c r="X543"/>
      <c r="Y543"/>
      <c r="Z543"/>
      <c r="AA543"/>
      <c r="AB543"/>
      <c r="AC543"/>
      <c r="AD543"/>
      <c r="AE543"/>
      <c r="AF543"/>
      <c r="AG543"/>
      <c r="AH543"/>
      <c r="AI543"/>
    </row>
    <row r="544" spans="9:35" x14ac:dyDescent="0.2">
      <c r="I544"/>
      <c r="J544"/>
      <c r="K544"/>
      <c r="L544"/>
      <c r="M544"/>
      <c r="N544"/>
      <c r="O544"/>
      <c r="P544"/>
      <c r="Q544"/>
      <c r="R544"/>
      <c r="S544"/>
      <c r="T544"/>
      <c r="U544"/>
      <c r="V544"/>
      <c r="W544"/>
      <c r="X544"/>
      <c r="Y544"/>
      <c r="Z544"/>
      <c r="AA544"/>
      <c r="AB544"/>
      <c r="AC544"/>
      <c r="AD544"/>
      <c r="AE544"/>
      <c r="AF544"/>
      <c r="AG544"/>
      <c r="AH544"/>
      <c r="AI544"/>
    </row>
    <row r="545" spans="9:35" x14ac:dyDescent="0.2">
      <c r="I545"/>
      <c r="J545"/>
      <c r="K545"/>
      <c r="L545"/>
      <c r="M545"/>
      <c r="N545"/>
      <c r="O545"/>
      <c r="P545"/>
      <c r="Q545"/>
      <c r="R545"/>
      <c r="S545"/>
      <c r="T545"/>
      <c r="U545"/>
      <c r="V545"/>
      <c r="W545"/>
      <c r="X545"/>
      <c r="Y545"/>
      <c r="Z545"/>
      <c r="AA545"/>
      <c r="AB545"/>
      <c r="AC545"/>
      <c r="AD545"/>
      <c r="AE545"/>
      <c r="AF545"/>
      <c r="AG545"/>
      <c r="AH545"/>
      <c r="AI545"/>
    </row>
    <row r="546" spans="9:35" x14ac:dyDescent="0.2">
      <c r="I546"/>
      <c r="J546"/>
      <c r="K546"/>
      <c r="L546"/>
      <c r="M546"/>
      <c r="N546"/>
      <c r="O546"/>
      <c r="P546"/>
      <c r="Q546"/>
      <c r="R546"/>
      <c r="S546"/>
      <c r="T546"/>
      <c r="U546"/>
      <c r="V546"/>
      <c r="W546"/>
      <c r="X546"/>
      <c r="Y546"/>
      <c r="Z546"/>
      <c r="AA546"/>
      <c r="AB546"/>
      <c r="AC546"/>
      <c r="AD546"/>
      <c r="AE546"/>
      <c r="AF546"/>
      <c r="AG546"/>
      <c r="AH546"/>
      <c r="AI546"/>
    </row>
    <row r="547" spans="9:35" x14ac:dyDescent="0.2">
      <c r="I547"/>
      <c r="J547"/>
      <c r="K547"/>
      <c r="L547"/>
      <c r="M547"/>
      <c r="N547"/>
      <c r="O547"/>
      <c r="P547"/>
      <c r="Q547"/>
      <c r="R547"/>
      <c r="S547"/>
      <c r="T547"/>
      <c r="U547"/>
      <c r="V547"/>
      <c r="W547"/>
      <c r="X547"/>
      <c r="Y547"/>
      <c r="Z547"/>
      <c r="AA547"/>
      <c r="AB547"/>
      <c r="AC547"/>
      <c r="AD547"/>
      <c r="AE547"/>
      <c r="AF547"/>
      <c r="AG547"/>
      <c r="AH547"/>
      <c r="AI547"/>
    </row>
    <row r="548" spans="9:35" x14ac:dyDescent="0.2">
      <c r="I548"/>
      <c r="J548"/>
      <c r="K548"/>
      <c r="L548"/>
      <c r="M548"/>
      <c r="N548"/>
      <c r="O548"/>
      <c r="P548"/>
      <c r="Q548"/>
      <c r="R548"/>
      <c r="S548"/>
      <c r="T548"/>
      <c r="U548"/>
      <c r="V548"/>
      <c r="W548"/>
      <c r="X548"/>
      <c r="Y548"/>
      <c r="Z548"/>
      <c r="AA548"/>
      <c r="AB548"/>
      <c r="AC548"/>
      <c r="AD548"/>
      <c r="AE548"/>
      <c r="AF548"/>
      <c r="AG548"/>
      <c r="AH548"/>
      <c r="AI548"/>
    </row>
    <row r="549" spans="9:35" x14ac:dyDescent="0.2">
      <c r="I549"/>
      <c r="J549"/>
      <c r="K549"/>
      <c r="L549"/>
      <c r="M549"/>
      <c r="N549"/>
      <c r="O549"/>
      <c r="P549"/>
      <c r="Q549"/>
      <c r="R549"/>
      <c r="S549"/>
      <c r="T549"/>
      <c r="U549"/>
      <c r="V549"/>
      <c r="W549"/>
      <c r="X549"/>
      <c r="Y549"/>
      <c r="Z549"/>
      <c r="AA549"/>
      <c r="AB549"/>
      <c r="AC549"/>
      <c r="AD549"/>
      <c r="AE549"/>
      <c r="AF549"/>
      <c r="AG549"/>
      <c r="AH549"/>
      <c r="AI549"/>
    </row>
    <row r="550" spans="9:35" x14ac:dyDescent="0.2">
      <c r="I550"/>
      <c r="J550"/>
      <c r="K550"/>
      <c r="L550"/>
      <c r="M550"/>
      <c r="N550"/>
      <c r="O550"/>
      <c r="P550"/>
      <c r="Q550"/>
      <c r="R550"/>
      <c r="S550"/>
      <c r="T550"/>
      <c r="U550"/>
      <c r="V550"/>
      <c r="W550"/>
      <c r="X550"/>
      <c r="Y550"/>
      <c r="Z550"/>
      <c r="AA550"/>
      <c r="AB550"/>
      <c r="AC550"/>
      <c r="AD550"/>
      <c r="AE550"/>
      <c r="AF550"/>
      <c r="AG550"/>
      <c r="AH550"/>
      <c r="AI550"/>
    </row>
    <row r="551" spans="9:35" x14ac:dyDescent="0.2">
      <c r="I551"/>
      <c r="J551"/>
      <c r="K551"/>
      <c r="L551"/>
      <c r="M551"/>
      <c r="N551"/>
      <c r="O551"/>
      <c r="P551"/>
      <c r="Q551"/>
      <c r="R551"/>
      <c r="S551"/>
      <c r="T551"/>
      <c r="U551"/>
      <c r="V551"/>
      <c r="W551"/>
      <c r="X551"/>
      <c r="Y551"/>
      <c r="Z551"/>
      <c r="AA551"/>
      <c r="AB551"/>
      <c r="AC551"/>
      <c r="AD551"/>
      <c r="AE551"/>
      <c r="AF551"/>
      <c r="AG551"/>
      <c r="AH551"/>
      <c r="AI551"/>
    </row>
    <row r="552" spans="9:35" x14ac:dyDescent="0.2">
      <c r="I552"/>
      <c r="J552"/>
      <c r="K552"/>
      <c r="L552"/>
      <c r="M552"/>
      <c r="N552"/>
      <c r="O552"/>
      <c r="P552"/>
      <c r="Q552"/>
      <c r="R552"/>
      <c r="S552"/>
      <c r="T552"/>
      <c r="U552"/>
      <c r="V552"/>
      <c r="W552"/>
      <c r="X552"/>
      <c r="Y552"/>
      <c r="Z552"/>
      <c r="AA552"/>
      <c r="AB552"/>
      <c r="AC552"/>
      <c r="AD552"/>
      <c r="AE552"/>
      <c r="AF552"/>
      <c r="AG552"/>
      <c r="AH552"/>
      <c r="AI552"/>
    </row>
    <row r="553" spans="9:35" x14ac:dyDescent="0.2">
      <c r="I553"/>
      <c r="J553"/>
      <c r="K553"/>
      <c r="L553"/>
      <c r="M553"/>
      <c r="N553"/>
      <c r="O553"/>
      <c r="P553"/>
      <c r="Q553"/>
      <c r="R553"/>
      <c r="S553"/>
      <c r="T553"/>
      <c r="U553"/>
      <c r="V553"/>
      <c r="W553"/>
      <c r="X553"/>
      <c r="Y553"/>
      <c r="Z553"/>
      <c r="AA553"/>
      <c r="AB553"/>
      <c r="AC553"/>
      <c r="AD553"/>
      <c r="AE553"/>
      <c r="AF553"/>
      <c r="AG553"/>
      <c r="AH553"/>
      <c r="AI553"/>
    </row>
    <row r="554" spans="9:35" x14ac:dyDescent="0.2">
      <c r="I554"/>
      <c r="J554"/>
      <c r="K554"/>
      <c r="L554"/>
      <c r="M554"/>
      <c r="N554"/>
      <c r="O554"/>
      <c r="P554"/>
      <c r="Q554"/>
      <c r="R554"/>
      <c r="S554"/>
      <c r="T554"/>
      <c r="U554"/>
      <c r="V554"/>
      <c r="W554"/>
      <c r="X554"/>
      <c r="Y554"/>
      <c r="Z554"/>
      <c r="AA554"/>
      <c r="AB554"/>
      <c r="AC554"/>
      <c r="AD554"/>
      <c r="AE554"/>
      <c r="AF554"/>
      <c r="AG554"/>
      <c r="AH554"/>
      <c r="AI554"/>
    </row>
    <row r="555" spans="9:35" x14ac:dyDescent="0.2">
      <c r="I555"/>
      <c r="J555"/>
      <c r="K555"/>
      <c r="L555"/>
      <c r="M555"/>
      <c r="N555"/>
      <c r="O555"/>
      <c r="P555"/>
      <c r="Q555"/>
      <c r="R555"/>
      <c r="S555"/>
      <c r="T555"/>
      <c r="U555"/>
      <c r="V555"/>
      <c r="W555"/>
      <c r="X555"/>
      <c r="Y555"/>
      <c r="Z555"/>
      <c r="AA555"/>
      <c r="AB555"/>
      <c r="AC555"/>
      <c r="AD555"/>
      <c r="AE555"/>
      <c r="AF555"/>
      <c r="AG555"/>
      <c r="AH555"/>
      <c r="AI555"/>
    </row>
    <row r="556" spans="9:35" x14ac:dyDescent="0.2">
      <c r="I556"/>
      <c r="J556"/>
      <c r="K556"/>
      <c r="L556"/>
      <c r="M556"/>
      <c r="N556"/>
      <c r="O556"/>
      <c r="P556"/>
      <c r="Q556"/>
      <c r="R556"/>
      <c r="S556"/>
      <c r="T556"/>
      <c r="U556"/>
      <c r="V556"/>
      <c r="W556"/>
      <c r="X556"/>
      <c r="Y556"/>
      <c r="Z556"/>
      <c r="AA556"/>
      <c r="AB556"/>
      <c r="AC556"/>
      <c r="AD556"/>
      <c r="AE556"/>
      <c r="AF556"/>
      <c r="AG556"/>
      <c r="AH556"/>
      <c r="AI556"/>
    </row>
    <row r="557" spans="9:35" x14ac:dyDescent="0.2">
      <c r="I557"/>
      <c r="J557"/>
      <c r="K557"/>
      <c r="L557"/>
      <c r="M557"/>
      <c r="N557"/>
      <c r="O557"/>
      <c r="P557"/>
      <c r="Q557"/>
      <c r="R557"/>
      <c r="S557"/>
      <c r="T557"/>
      <c r="U557"/>
      <c r="V557"/>
      <c r="W557"/>
      <c r="X557"/>
      <c r="Y557"/>
      <c r="Z557"/>
      <c r="AA557"/>
      <c r="AB557"/>
      <c r="AC557"/>
      <c r="AD557"/>
      <c r="AE557"/>
      <c r="AF557"/>
      <c r="AG557"/>
      <c r="AH557"/>
      <c r="AI557"/>
    </row>
    <row r="558" spans="9:35" x14ac:dyDescent="0.2">
      <c r="I558"/>
      <c r="J558"/>
      <c r="K558"/>
      <c r="L558"/>
      <c r="M558"/>
      <c r="N558"/>
      <c r="O558"/>
      <c r="P558"/>
      <c r="Q558"/>
      <c r="R558"/>
      <c r="S558"/>
      <c r="T558"/>
      <c r="U558"/>
      <c r="V558"/>
      <c r="W558"/>
      <c r="X558"/>
      <c r="Y558"/>
      <c r="Z558"/>
      <c r="AA558"/>
      <c r="AB558"/>
      <c r="AC558"/>
      <c r="AD558"/>
      <c r="AE558"/>
      <c r="AF558"/>
      <c r="AG558"/>
      <c r="AH558"/>
      <c r="AI558"/>
    </row>
    <row r="559" spans="9:35" x14ac:dyDescent="0.2">
      <c r="I559"/>
      <c r="J559"/>
      <c r="K559"/>
      <c r="L559"/>
      <c r="M559"/>
      <c r="N559"/>
      <c r="O559"/>
      <c r="P559"/>
      <c r="Q559"/>
      <c r="R559"/>
      <c r="S559"/>
      <c r="T559"/>
      <c r="U559"/>
      <c r="V559"/>
      <c r="W559"/>
      <c r="X559"/>
      <c r="Y559"/>
      <c r="Z559"/>
      <c r="AA559"/>
      <c r="AB559"/>
      <c r="AC559"/>
      <c r="AD559"/>
      <c r="AE559"/>
      <c r="AF559"/>
      <c r="AG559"/>
      <c r="AH559"/>
      <c r="AI559"/>
    </row>
    <row r="560" spans="9:35" x14ac:dyDescent="0.2">
      <c r="I560"/>
      <c r="J560"/>
      <c r="K560"/>
      <c r="L560"/>
      <c r="M560"/>
      <c r="N560"/>
      <c r="O560"/>
      <c r="P560"/>
      <c r="Q560"/>
      <c r="R560"/>
      <c r="S560"/>
      <c r="T560"/>
      <c r="U560"/>
      <c r="V560"/>
      <c r="W560"/>
      <c r="X560"/>
      <c r="Y560"/>
      <c r="Z560"/>
      <c r="AA560"/>
      <c r="AB560"/>
      <c r="AC560"/>
      <c r="AD560"/>
      <c r="AE560"/>
      <c r="AF560"/>
      <c r="AG560"/>
      <c r="AH560"/>
      <c r="AI560"/>
    </row>
    <row r="561" spans="9:35" x14ac:dyDescent="0.2">
      <c r="I561"/>
      <c r="J561"/>
      <c r="K561"/>
      <c r="L561"/>
      <c r="M561"/>
      <c r="N561"/>
      <c r="O561"/>
      <c r="P561"/>
      <c r="Q561"/>
      <c r="R561"/>
      <c r="S561"/>
      <c r="T561"/>
      <c r="U561"/>
      <c r="V561"/>
      <c r="W561"/>
      <c r="X561"/>
      <c r="Y561"/>
      <c r="Z561"/>
      <c r="AA561"/>
      <c r="AB561"/>
      <c r="AC561"/>
      <c r="AD561"/>
      <c r="AE561"/>
      <c r="AF561"/>
      <c r="AG561"/>
      <c r="AH561"/>
      <c r="AI561"/>
    </row>
    <row r="562" spans="9:35" x14ac:dyDescent="0.2">
      <c r="I562"/>
      <c r="J562"/>
      <c r="K562"/>
      <c r="L562"/>
      <c r="M562"/>
      <c r="N562"/>
      <c r="O562"/>
      <c r="P562"/>
      <c r="Q562"/>
      <c r="R562"/>
      <c r="S562"/>
      <c r="T562"/>
      <c r="U562"/>
      <c r="V562"/>
      <c r="W562"/>
      <c r="X562"/>
      <c r="Y562"/>
      <c r="Z562"/>
      <c r="AA562"/>
      <c r="AB562"/>
      <c r="AC562"/>
      <c r="AD562"/>
      <c r="AE562"/>
      <c r="AF562"/>
      <c r="AG562"/>
      <c r="AH562"/>
      <c r="AI562"/>
    </row>
    <row r="563" spans="9:35" x14ac:dyDescent="0.2">
      <c r="I563"/>
      <c r="J563"/>
      <c r="K563"/>
      <c r="L563"/>
      <c r="M563"/>
      <c r="N563"/>
      <c r="O563"/>
      <c r="P563"/>
      <c r="Q563"/>
      <c r="R563"/>
      <c r="S563"/>
      <c r="T563"/>
      <c r="U563"/>
      <c r="V563"/>
      <c r="W563"/>
      <c r="X563"/>
      <c r="Y563"/>
      <c r="Z563"/>
      <c r="AA563"/>
      <c r="AB563"/>
      <c r="AC563"/>
      <c r="AD563"/>
      <c r="AE563"/>
      <c r="AF563"/>
      <c r="AG563"/>
      <c r="AH563"/>
      <c r="AI563"/>
    </row>
    <row r="564" spans="9:35" x14ac:dyDescent="0.2">
      <c r="I564"/>
      <c r="J564"/>
      <c r="K564"/>
      <c r="L564"/>
      <c r="M564"/>
      <c r="N564"/>
      <c r="O564"/>
      <c r="P564"/>
      <c r="Q564"/>
      <c r="R564"/>
      <c r="S564"/>
      <c r="T564"/>
      <c r="U564"/>
      <c r="V564"/>
      <c r="W564"/>
      <c r="X564"/>
      <c r="Y564"/>
      <c r="Z564"/>
      <c r="AA564"/>
      <c r="AB564"/>
      <c r="AC564"/>
      <c r="AD564"/>
      <c r="AE564"/>
      <c r="AF564"/>
      <c r="AG564"/>
      <c r="AH564"/>
      <c r="AI564"/>
    </row>
    <row r="565" spans="9:35" x14ac:dyDescent="0.2">
      <c r="I565"/>
      <c r="J565"/>
      <c r="K565"/>
      <c r="L565"/>
      <c r="M565"/>
      <c r="N565"/>
      <c r="O565"/>
      <c r="P565"/>
      <c r="Q565"/>
      <c r="R565"/>
      <c r="S565"/>
      <c r="T565"/>
      <c r="U565"/>
      <c r="V565"/>
      <c r="W565"/>
      <c r="X565"/>
      <c r="Y565"/>
      <c r="Z565"/>
      <c r="AA565"/>
      <c r="AB565"/>
      <c r="AC565"/>
      <c r="AD565"/>
      <c r="AE565"/>
      <c r="AF565"/>
      <c r="AG565"/>
      <c r="AH565"/>
      <c r="AI565"/>
    </row>
    <row r="566" spans="9:35" x14ac:dyDescent="0.2">
      <c r="I566"/>
      <c r="J566"/>
      <c r="K566"/>
      <c r="L566"/>
      <c r="M566"/>
      <c r="N566"/>
      <c r="O566"/>
      <c r="P566"/>
      <c r="Q566"/>
      <c r="R566"/>
      <c r="S566"/>
      <c r="T566"/>
      <c r="U566"/>
      <c r="V566"/>
      <c r="W566"/>
      <c r="X566"/>
      <c r="Y566"/>
      <c r="Z566"/>
      <c r="AA566"/>
      <c r="AB566"/>
      <c r="AC566"/>
      <c r="AD566"/>
      <c r="AE566"/>
      <c r="AF566"/>
      <c r="AG566"/>
      <c r="AH566"/>
      <c r="AI566"/>
    </row>
    <row r="567" spans="9:35" x14ac:dyDescent="0.2">
      <c r="I567"/>
      <c r="J567"/>
      <c r="K567"/>
      <c r="L567"/>
      <c r="M567"/>
      <c r="N567"/>
      <c r="O567"/>
      <c r="P567"/>
      <c r="Q567"/>
      <c r="R567"/>
      <c r="S567"/>
      <c r="T567"/>
      <c r="U567"/>
      <c r="V567"/>
      <c r="W567"/>
      <c r="X567"/>
      <c r="Y567"/>
      <c r="Z567"/>
      <c r="AA567"/>
      <c r="AB567"/>
      <c r="AC567"/>
      <c r="AD567"/>
      <c r="AE567"/>
      <c r="AF567"/>
      <c r="AG567"/>
      <c r="AH567"/>
      <c r="AI567"/>
    </row>
    <row r="568" spans="9:35" x14ac:dyDescent="0.2">
      <c r="I568"/>
      <c r="J568"/>
      <c r="K568"/>
      <c r="L568"/>
      <c r="M568"/>
      <c r="N568"/>
      <c r="O568"/>
      <c r="P568"/>
      <c r="Q568"/>
      <c r="R568"/>
      <c r="S568"/>
      <c r="T568"/>
      <c r="U568"/>
      <c r="V568"/>
      <c r="W568"/>
      <c r="X568"/>
      <c r="Y568"/>
      <c r="Z568"/>
      <c r="AA568"/>
      <c r="AB568"/>
      <c r="AC568"/>
      <c r="AD568"/>
      <c r="AE568"/>
      <c r="AF568"/>
      <c r="AG568"/>
      <c r="AH568"/>
      <c r="AI568"/>
    </row>
    <row r="569" spans="9:35" x14ac:dyDescent="0.2">
      <c r="I569"/>
      <c r="J569"/>
      <c r="K569"/>
      <c r="L569"/>
      <c r="M569"/>
      <c r="N569"/>
      <c r="O569"/>
      <c r="P569"/>
      <c r="Q569"/>
      <c r="R569"/>
      <c r="S569"/>
      <c r="T569"/>
      <c r="U569"/>
      <c r="V569"/>
      <c r="W569"/>
      <c r="X569"/>
      <c r="Y569"/>
      <c r="Z569"/>
      <c r="AA569"/>
      <c r="AB569"/>
      <c r="AC569"/>
      <c r="AD569"/>
      <c r="AE569"/>
      <c r="AF569"/>
      <c r="AG569"/>
      <c r="AH569"/>
      <c r="AI569"/>
    </row>
    <row r="570" spans="9:35" x14ac:dyDescent="0.2">
      <c r="I570"/>
      <c r="J570"/>
      <c r="K570"/>
      <c r="L570"/>
      <c r="M570"/>
      <c r="N570"/>
      <c r="O570"/>
      <c r="P570"/>
      <c r="Q570"/>
      <c r="R570"/>
      <c r="S570"/>
      <c r="T570"/>
      <c r="U570"/>
      <c r="V570"/>
      <c r="W570"/>
      <c r="X570"/>
      <c r="Y570"/>
      <c r="Z570"/>
      <c r="AA570"/>
      <c r="AB570"/>
      <c r="AC570"/>
      <c r="AD570"/>
      <c r="AE570"/>
      <c r="AF570"/>
      <c r="AG570"/>
      <c r="AH570"/>
      <c r="AI570"/>
    </row>
    <row r="571" spans="9:35" x14ac:dyDescent="0.2">
      <c r="I571"/>
      <c r="J571"/>
      <c r="K571"/>
      <c r="L571"/>
      <c r="M571"/>
      <c r="N571"/>
      <c r="O571"/>
      <c r="P571"/>
      <c r="Q571"/>
      <c r="R571"/>
      <c r="S571"/>
      <c r="T571"/>
      <c r="U571"/>
      <c r="V571"/>
      <c r="W571"/>
      <c r="X571"/>
      <c r="Y571"/>
      <c r="Z571"/>
      <c r="AA571"/>
      <c r="AB571"/>
      <c r="AC571"/>
      <c r="AD571"/>
      <c r="AE571"/>
      <c r="AF571"/>
      <c r="AG571"/>
      <c r="AH571"/>
      <c r="AI571"/>
    </row>
    <row r="572" spans="9:35" x14ac:dyDescent="0.2">
      <c r="I572"/>
      <c r="J572"/>
      <c r="K572"/>
      <c r="L572"/>
      <c r="M572"/>
      <c r="N572"/>
      <c r="O572"/>
      <c r="P572"/>
      <c r="Q572"/>
      <c r="R572"/>
      <c r="S572"/>
      <c r="T572"/>
      <c r="U572"/>
      <c r="V572"/>
      <c r="W572"/>
      <c r="X572"/>
      <c r="Y572"/>
      <c r="Z572"/>
      <c r="AA572"/>
      <c r="AB572"/>
      <c r="AC572"/>
      <c r="AD572"/>
      <c r="AE572"/>
      <c r="AF572"/>
      <c r="AG572"/>
      <c r="AH572"/>
      <c r="AI572"/>
    </row>
    <row r="573" spans="9:35" x14ac:dyDescent="0.2">
      <c r="I573"/>
      <c r="J573"/>
      <c r="K573"/>
      <c r="L573"/>
      <c r="M573"/>
      <c r="N573"/>
      <c r="O573"/>
      <c r="P573"/>
      <c r="Q573"/>
      <c r="R573"/>
      <c r="S573"/>
      <c r="T573"/>
      <c r="U573"/>
      <c r="V573"/>
      <c r="W573"/>
      <c r="X573"/>
      <c r="Y573"/>
      <c r="Z573"/>
      <c r="AA573"/>
      <c r="AB573"/>
      <c r="AC573"/>
      <c r="AD573"/>
      <c r="AE573"/>
      <c r="AF573"/>
      <c r="AG573"/>
      <c r="AH573"/>
      <c r="AI573"/>
    </row>
    <row r="574" spans="9:35" x14ac:dyDescent="0.2">
      <c r="I574"/>
      <c r="J574"/>
      <c r="K574"/>
      <c r="L574"/>
      <c r="M574"/>
      <c r="N574"/>
      <c r="O574"/>
      <c r="P574"/>
      <c r="Q574"/>
      <c r="R574"/>
      <c r="S574"/>
      <c r="T574"/>
      <c r="U574"/>
      <c r="V574"/>
      <c r="W574"/>
      <c r="X574"/>
      <c r="Y574"/>
      <c r="Z574"/>
      <c r="AA574"/>
      <c r="AB574"/>
      <c r="AC574"/>
      <c r="AD574"/>
      <c r="AE574"/>
      <c r="AF574"/>
      <c r="AG574"/>
      <c r="AH574"/>
      <c r="AI574"/>
    </row>
    <row r="575" spans="9:35" x14ac:dyDescent="0.2">
      <c r="I575"/>
      <c r="J575"/>
      <c r="K575"/>
      <c r="L575"/>
      <c r="M575"/>
      <c r="N575"/>
      <c r="O575"/>
      <c r="P575"/>
      <c r="Q575"/>
      <c r="R575"/>
      <c r="S575"/>
      <c r="T575"/>
      <c r="U575"/>
      <c r="V575"/>
      <c r="W575"/>
      <c r="X575"/>
      <c r="Y575"/>
      <c r="Z575"/>
      <c r="AA575"/>
      <c r="AB575"/>
      <c r="AC575"/>
      <c r="AD575"/>
      <c r="AE575"/>
      <c r="AF575"/>
      <c r="AG575"/>
      <c r="AH575"/>
      <c r="AI575"/>
    </row>
    <row r="576" spans="9:35" x14ac:dyDescent="0.2"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  <c r="AA576"/>
      <c r="AB576"/>
      <c r="AC576"/>
      <c r="AD576"/>
      <c r="AE576"/>
      <c r="AF576"/>
      <c r="AG576"/>
      <c r="AH576"/>
      <c r="AI576"/>
    </row>
    <row r="577" spans="9:35" x14ac:dyDescent="0.2"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  <c r="AA577"/>
      <c r="AB577"/>
      <c r="AC577"/>
      <c r="AD577"/>
      <c r="AE577"/>
      <c r="AF577"/>
      <c r="AG577"/>
      <c r="AH577"/>
      <c r="AI577"/>
    </row>
    <row r="578" spans="9:35" x14ac:dyDescent="0.2"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  <c r="AA578"/>
      <c r="AB578"/>
      <c r="AC578"/>
      <c r="AD578"/>
      <c r="AE578"/>
      <c r="AF578"/>
      <c r="AG578"/>
      <c r="AH578"/>
      <c r="AI578"/>
    </row>
    <row r="579" spans="9:35" x14ac:dyDescent="0.2"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  <c r="AA579"/>
      <c r="AB579"/>
      <c r="AC579"/>
      <c r="AD579"/>
      <c r="AE579"/>
      <c r="AF579"/>
      <c r="AG579"/>
      <c r="AH579"/>
      <c r="AI579"/>
    </row>
    <row r="580" spans="9:35" x14ac:dyDescent="0.2"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  <c r="AA580"/>
      <c r="AB580"/>
      <c r="AC580"/>
      <c r="AD580"/>
      <c r="AE580"/>
      <c r="AF580"/>
      <c r="AG580"/>
      <c r="AH580"/>
      <c r="AI580"/>
    </row>
    <row r="581" spans="9:35" x14ac:dyDescent="0.2"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  <c r="AA581"/>
      <c r="AB581"/>
      <c r="AC581"/>
      <c r="AD581"/>
      <c r="AE581"/>
      <c r="AF581"/>
      <c r="AG581"/>
      <c r="AH581"/>
      <c r="AI581"/>
    </row>
    <row r="582" spans="9:35" x14ac:dyDescent="0.2"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  <c r="AA582"/>
      <c r="AB582"/>
      <c r="AC582"/>
      <c r="AD582"/>
      <c r="AE582"/>
      <c r="AF582"/>
      <c r="AG582"/>
      <c r="AH582"/>
      <c r="AI582"/>
    </row>
    <row r="583" spans="9:35" x14ac:dyDescent="0.2"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  <c r="AA583"/>
      <c r="AB583"/>
      <c r="AC583"/>
      <c r="AD583"/>
      <c r="AE583"/>
      <c r="AF583"/>
      <c r="AG583"/>
      <c r="AH583"/>
      <c r="AI583"/>
    </row>
    <row r="584" spans="9:35" x14ac:dyDescent="0.2"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  <c r="AA584"/>
      <c r="AB584"/>
      <c r="AC584"/>
      <c r="AD584"/>
      <c r="AE584"/>
      <c r="AF584"/>
      <c r="AG584"/>
      <c r="AH584"/>
      <c r="AI584"/>
    </row>
    <row r="585" spans="9:35" x14ac:dyDescent="0.2"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  <c r="AA585"/>
      <c r="AB585"/>
      <c r="AC585"/>
      <c r="AD585"/>
      <c r="AE585"/>
      <c r="AF585"/>
      <c r="AG585"/>
      <c r="AH585"/>
      <c r="AI585"/>
    </row>
    <row r="586" spans="9:35" x14ac:dyDescent="0.2"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  <c r="AA586"/>
      <c r="AB586"/>
      <c r="AC586"/>
      <c r="AD586"/>
      <c r="AE586"/>
      <c r="AF586"/>
      <c r="AG586"/>
      <c r="AH586"/>
      <c r="AI586"/>
    </row>
    <row r="587" spans="9:35" x14ac:dyDescent="0.2"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  <c r="AA587"/>
      <c r="AB587"/>
      <c r="AC587"/>
      <c r="AD587"/>
      <c r="AE587"/>
      <c r="AF587"/>
      <c r="AG587"/>
      <c r="AH587"/>
      <c r="AI587"/>
    </row>
    <row r="588" spans="9:35" x14ac:dyDescent="0.2"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  <c r="AA588"/>
      <c r="AB588"/>
      <c r="AC588"/>
      <c r="AD588"/>
      <c r="AE588"/>
      <c r="AF588"/>
      <c r="AG588"/>
      <c r="AH588"/>
      <c r="AI588"/>
    </row>
    <row r="589" spans="9:35" x14ac:dyDescent="0.2"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  <c r="AA589"/>
      <c r="AB589"/>
      <c r="AC589"/>
      <c r="AD589"/>
      <c r="AE589"/>
      <c r="AF589"/>
      <c r="AG589"/>
      <c r="AH589"/>
      <c r="AI589"/>
    </row>
    <row r="590" spans="9:35" x14ac:dyDescent="0.2"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  <c r="AA590"/>
      <c r="AB590"/>
      <c r="AC590"/>
      <c r="AD590"/>
      <c r="AE590"/>
      <c r="AF590"/>
      <c r="AG590"/>
      <c r="AH590"/>
      <c r="AI590"/>
    </row>
    <row r="591" spans="9:35" x14ac:dyDescent="0.2"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  <c r="AA591"/>
      <c r="AB591"/>
      <c r="AC591"/>
      <c r="AD591"/>
      <c r="AE591"/>
      <c r="AF591"/>
      <c r="AG591"/>
      <c r="AH591"/>
      <c r="AI591"/>
    </row>
    <row r="592" spans="9:35" x14ac:dyDescent="0.2"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  <c r="AA592"/>
      <c r="AB592"/>
      <c r="AC592"/>
      <c r="AD592"/>
      <c r="AE592"/>
      <c r="AF592"/>
      <c r="AG592"/>
      <c r="AH592"/>
      <c r="AI592"/>
    </row>
    <row r="593" spans="9:35" x14ac:dyDescent="0.2"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  <c r="AA593"/>
      <c r="AB593"/>
      <c r="AC593"/>
      <c r="AD593"/>
      <c r="AE593"/>
      <c r="AF593"/>
      <c r="AG593"/>
      <c r="AH593"/>
      <c r="AI593"/>
    </row>
    <row r="594" spans="9:35" x14ac:dyDescent="0.2"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  <c r="AA594"/>
      <c r="AB594"/>
      <c r="AC594"/>
      <c r="AD594"/>
      <c r="AE594"/>
      <c r="AF594"/>
      <c r="AG594"/>
      <c r="AH594"/>
      <c r="AI594"/>
    </row>
    <row r="595" spans="9:35" x14ac:dyDescent="0.2"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  <c r="AA595"/>
      <c r="AB595"/>
      <c r="AC595"/>
      <c r="AD595"/>
      <c r="AE595"/>
      <c r="AF595"/>
      <c r="AG595"/>
      <c r="AH595"/>
      <c r="AI595"/>
    </row>
    <row r="596" spans="9:35" x14ac:dyDescent="0.2"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  <c r="AA596"/>
      <c r="AB596"/>
      <c r="AC596"/>
      <c r="AD596"/>
      <c r="AE596"/>
      <c r="AF596"/>
      <c r="AG596"/>
      <c r="AH596"/>
      <c r="AI596"/>
    </row>
    <row r="597" spans="9:35" x14ac:dyDescent="0.2"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  <c r="AA597"/>
      <c r="AB597"/>
      <c r="AC597"/>
      <c r="AD597"/>
      <c r="AE597"/>
      <c r="AF597"/>
      <c r="AG597"/>
      <c r="AH597"/>
      <c r="AI597"/>
    </row>
    <row r="598" spans="9:35" x14ac:dyDescent="0.2"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  <c r="AA598"/>
      <c r="AB598"/>
      <c r="AC598"/>
      <c r="AD598"/>
      <c r="AE598"/>
      <c r="AF598"/>
      <c r="AG598"/>
      <c r="AH598"/>
      <c r="AI598"/>
    </row>
    <row r="599" spans="9:35" x14ac:dyDescent="0.2"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  <c r="AA599"/>
      <c r="AB599"/>
      <c r="AC599"/>
      <c r="AD599"/>
      <c r="AE599"/>
      <c r="AF599"/>
      <c r="AG599"/>
      <c r="AH599"/>
      <c r="AI599"/>
    </row>
    <row r="600" spans="9:35" x14ac:dyDescent="0.2"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  <c r="AA600"/>
      <c r="AB600"/>
      <c r="AC600"/>
      <c r="AD600"/>
      <c r="AE600"/>
      <c r="AF600"/>
      <c r="AG600"/>
      <c r="AH600"/>
      <c r="AI600"/>
    </row>
    <row r="601" spans="9:35" x14ac:dyDescent="0.2"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  <c r="AA601"/>
      <c r="AB601"/>
      <c r="AC601"/>
      <c r="AD601"/>
      <c r="AE601"/>
      <c r="AF601"/>
      <c r="AG601"/>
      <c r="AH601"/>
      <c r="AI601"/>
    </row>
    <row r="602" spans="9:35" x14ac:dyDescent="0.2"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  <c r="AA602"/>
      <c r="AB602"/>
      <c r="AC602"/>
      <c r="AD602"/>
      <c r="AE602"/>
      <c r="AF602"/>
      <c r="AG602"/>
      <c r="AH602"/>
      <c r="AI602"/>
    </row>
    <row r="603" spans="9:35" x14ac:dyDescent="0.2"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  <c r="AA603"/>
      <c r="AB603"/>
      <c r="AC603"/>
      <c r="AD603"/>
      <c r="AE603"/>
      <c r="AF603"/>
      <c r="AG603"/>
      <c r="AH603"/>
      <c r="AI603"/>
    </row>
    <row r="604" spans="9:35" x14ac:dyDescent="0.2"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  <c r="AA604"/>
      <c r="AB604"/>
      <c r="AC604"/>
      <c r="AD604"/>
      <c r="AE604"/>
      <c r="AF604"/>
      <c r="AG604"/>
      <c r="AH604"/>
      <c r="AI604"/>
    </row>
    <row r="605" spans="9:35" x14ac:dyDescent="0.2"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  <c r="AA605"/>
      <c r="AB605"/>
      <c r="AC605"/>
      <c r="AD605"/>
      <c r="AE605"/>
      <c r="AF605"/>
      <c r="AG605"/>
      <c r="AH605"/>
      <c r="AI605"/>
    </row>
    <row r="606" spans="9:35" x14ac:dyDescent="0.2"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  <c r="AA606"/>
      <c r="AB606"/>
      <c r="AC606"/>
      <c r="AD606"/>
      <c r="AE606"/>
      <c r="AF606"/>
      <c r="AG606"/>
      <c r="AH606"/>
      <c r="AI606"/>
    </row>
    <row r="607" spans="9:35" x14ac:dyDescent="0.2"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  <c r="AA607"/>
      <c r="AB607"/>
      <c r="AC607"/>
      <c r="AD607"/>
      <c r="AE607"/>
      <c r="AF607"/>
      <c r="AG607"/>
      <c r="AH607"/>
      <c r="AI607"/>
    </row>
    <row r="608" spans="9:35" x14ac:dyDescent="0.2"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  <c r="AA608"/>
      <c r="AB608"/>
      <c r="AC608"/>
      <c r="AD608"/>
      <c r="AE608"/>
      <c r="AF608"/>
      <c r="AG608"/>
      <c r="AH608"/>
      <c r="AI608"/>
    </row>
    <row r="609" spans="9:35" x14ac:dyDescent="0.2"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  <c r="AA609"/>
      <c r="AB609"/>
      <c r="AC609"/>
      <c r="AD609"/>
      <c r="AE609"/>
      <c r="AF609"/>
      <c r="AG609"/>
      <c r="AH609"/>
      <c r="AI609"/>
    </row>
    <row r="610" spans="9:35" x14ac:dyDescent="0.2"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  <c r="AA610"/>
      <c r="AB610"/>
      <c r="AC610"/>
      <c r="AD610"/>
      <c r="AE610"/>
      <c r="AF610"/>
      <c r="AG610"/>
      <c r="AH610"/>
      <c r="AI610"/>
    </row>
    <row r="611" spans="9:35" x14ac:dyDescent="0.2"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  <c r="AA611"/>
      <c r="AB611"/>
      <c r="AC611"/>
      <c r="AD611"/>
      <c r="AE611"/>
      <c r="AF611"/>
      <c r="AG611"/>
      <c r="AH611"/>
      <c r="AI611"/>
    </row>
    <row r="612" spans="9:35" x14ac:dyDescent="0.2"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  <c r="AA612"/>
      <c r="AB612"/>
      <c r="AC612"/>
      <c r="AD612"/>
      <c r="AE612"/>
      <c r="AF612"/>
      <c r="AG612"/>
      <c r="AH612"/>
      <c r="AI612"/>
    </row>
    <row r="613" spans="9:35" x14ac:dyDescent="0.2"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  <c r="AA613"/>
      <c r="AB613"/>
      <c r="AC613"/>
      <c r="AD613"/>
      <c r="AE613"/>
      <c r="AF613"/>
      <c r="AG613"/>
      <c r="AH613"/>
      <c r="AI613"/>
    </row>
    <row r="614" spans="9:35" x14ac:dyDescent="0.2"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  <c r="AA614"/>
      <c r="AB614"/>
      <c r="AC614"/>
      <c r="AD614"/>
      <c r="AE614"/>
      <c r="AF614"/>
      <c r="AG614"/>
      <c r="AH614"/>
      <c r="AI614"/>
    </row>
    <row r="615" spans="9:35" x14ac:dyDescent="0.2"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  <c r="AA615"/>
      <c r="AB615"/>
      <c r="AC615"/>
      <c r="AD615"/>
      <c r="AE615"/>
      <c r="AF615"/>
      <c r="AG615"/>
      <c r="AH615"/>
      <c r="AI615"/>
    </row>
    <row r="616" spans="9:35" x14ac:dyDescent="0.2"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  <c r="AA616"/>
      <c r="AB616"/>
      <c r="AC616"/>
      <c r="AD616"/>
      <c r="AE616"/>
      <c r="AF616"/>
      <c r="AG616"/>
      <c r="AH616"/>
      <c r="AI616"/>
    </row>
    <row r="617" spans="9:35" x14ac:dyDescent="0.2"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  <c r="AA617"/>
      <c r="AB617"/>
      <c r="AC617"/>
      <c r="AD617"/>
      <c r="AE617"/>
      <c r="AF617"/>
      <c r="AG617"/>
      <c r="AH617"/>
      <c r="AI617"/>
    </row>
    <row r="618" spans="9:35" x14ac:dyDescent="0.2"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  <c r="AA618"/>
      <c r="AB618"/>
      <c r="AC618"/>
      <c r="AD618"/>
      <c r="AE618"/>
      <c r="AF618"/>
      <c r="AG618"/>
      <c r="AH618"/>
      <c r="AI618"/>
    </row>
    <row r="619" spans="9:35" x14ac:dyDescent="0.2"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  <c r="AA619"/>
      <c r="AB619"/>
      <c r="AC619"/>
      <c r="AD619"/>
      <c r="AE619"/>
      <c r="AF619"/>
      <c r="AG619"/>
      <c r="AH619"/>
      <c r="AI619"/>
    </row>
    <row r="620" spans="9:35" x14ac:dyDescent="0.2"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  <c r="AA620"/>
      <c r="AB620"/>
      <c r="AC620"/>
      <c r="AD620"/>
      <c r="AE620"/>
      <c r="AF620"/>
      <c r="AG620"/>
      <c r="AH620"/>
      <c r="AI620"/>
    </row>
    <row r="621" spans="9:35" x14ac:dyDescent="0.2"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  <c r="AA621"/>
      <c r="AB621"/>
      <c r="AC621"/>
      <c r="AD621"/>
      <c r="AE621"/>
      <c r="AF621"/>
      <c r="AG621"/>
      <c r="AH621"/>
      <c r="AI621"/>
    </row>
    <row r="622" spans="9:35" x14ac:dyDescent="0.2"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  <c r="AA622"/>
      <c r="AB622"/>
      <c r="AC622"/>
      <c r="AD622"/>
      <c r="AE622"/>
      <c r="AF622"/>
      <c r="AG622"/>
      <c r="AH622"/>
      <c r="AI622"/>
    </row>
    <row r="623" spans="9:35" x14ac:dyDescent="0.2"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  <c r="AA623"/>
      <c r="AB623"/>
      <c r="AC623"/>
      <c r="AD623"/>
      <c r="AE623"/>
      <c r="AF623"/>
      <c r="AG623"/>
      <c r="AH623"/>
      <c r="AI623"/>
    </row>
    <row r="624" spans="9:35" x14ac:dyDescent="0.2"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  <c r="AA624"/>
      <c r="AB624"/>
      <c r="AC624"/>
      <c r="AD624"/>
      <c r="AE624"/>
      <c r="AF624"/>
      <c r="AG624"/>
      <c r="AH624"/>
      <c r="AI624"/>
    </row>
    <row r="625" spans="9:35" x14ac:dyDescent="0.2"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  <c r="AA625"/>
      <c r="AB625"/>
      <c r="AC625"/>
      <c r="AD625"/>
      <c r="AE625"/>
      <c r="AF625"/>
      <c r="AG625"/>
      <c r="AH625"/>
      <c r="AI625"/>
    </row>
    <row r="626" spans="9:35" x14ac:dyDescent="0.2"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  <c r="AA626"/>
      <c r="AB626"/>
      <c r="AC626"/>
      <c r="AD626"/>
      <c r="AE626"/>
      <c r="AF626"/>
      <c r="AG626"/>
      <c r="AH626"/>
      <c r="AI626"/>
    </row>
    <row r="627" spans="9:35" x14ac:dyDescent="0.2"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  <c r="AA627"/>
      <c r="AB627"/>
      <c r="AC627"/>
      <c r="AD627"/>
      <c r="AE627"/>
      <c r="AF627"/>
      <c r="AG627"/>
      <c r="AH627"/>
      <c r="AI627"/>
    </row>
    <row r="628" spans="9:35" x14ac:dyDescent="0.2"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  <c r="AA628"/>
      <c r="AB628"/>
      <c r="AC628"/>
      <c r="AD628"/>
      <c r="AE628"/>
      <c r="AF628"/>
      <c r="AG628"/>
      <c r="AH628"/>
      <c r="AI628"/>
    </row>
    <row r="629" spans="9:35" x14ac:dyDescent="0.2"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  <c r="AA629"/>
      <c r="AB629"/>
      <c r="AC629"/>
      <c r="AD629"/>
      <c r="AE629"/>
      <c r="AF629"/>
      <c r="AG629"/>
      <c r="AH629"/>
      <c r="AI629"/>
    </row>
    <row r="630" spans="9:35" x14ac:dyDescent="0.2"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  <c r="AA630"/>
      <c r="AB630"/>
      <c r="AC630"/>
      <c r="AD630"/>
      <c r="AE630"/>
      <c r="AF630"/>
      <c r="AG630"/>
      <c r="AH630"/>
      <c r="AI630"/>
    </row>
    <row r="631" spans="9:35" x14ac:dyDescent="0.2"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  <c r="AA631"/>
      <c r="AB631"/>
      <c r="AC631"/>
      <c r="AD631"/>
      <c r="AE631"/>
      <c r="AF631"/>
      <c r="AG631"/>
      <c r="AH631"/>
      <c r="AI631"/>
    </row>
    <row r="632" spans="9:35" x14ac:dyDescent="0.2"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  <c r="AA632"/>
      <c r="AB632"/>
      <c r="AC632"/>
      <c r="AD632"/>
      <c r="AE632"/>
      <c r="AF632"/>
      <c r="AG632"/>
      <c r="AH632"/>
      <c r="AI632"/>
    </row>
    <row r="633" spans="9:35" x14ac:dyDescent="0.2"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  <c r="AA633"/>
      <c r="AB633"/>
      <c r="AC633"/>
      <c r="AD633"/>
      <c r="AE633"/>
      <c r="AF633"/>
      <c r="AG633"/>
      <c r="AH633"/>
      <c r="AI633"/>
    </row>
    <row r="634" spans="9:35" x14ac:dyDescent="0.2"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  <c r="AA634"/>
      <c r="AB634"/>
      <c r="AC634"/>
      <c r="AD634"/>
      <c r="AE634"/>
      <c r="AF634"/>
      <c r="AG634"/>
      <c r="AH634"/>
      <c r="AI634"/>
    </row>
    <row r="635" spans="9:35" x14ac:dyDescent="0.2"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  <c r="AA635"/>
      <c r="AB635"/>
      <c r="AC635"/>
      <c r="AD635"/>
      <c r="AE635"/>
      <c r="AF635"/>
      <c r="AG635"/>
      <c r="AH635"/>
      <c r="AI635"/>
    </row>
    <row r="636" spans="9:35" x14ac:dyDescent="0.2"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  <c r="AA636"/>
      <c r="AB636"/>
      <c r="AC636"/>
      <c r="AD636"/>
      <c r="AE636"/>
      <c r="AF636"/>
      <c r="AG636"/>
      <c r="AH636"/>
      <c r="AI636"/>
    </row>
    <row r="637" spans="9:35" x14ac:dyDescent="0.2"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  <c r="AA637"/>
      <c r="AB637"/>
      <c r="AC637"/>
      <c r="AD637"/>
      <c r="AE637"/>
      <c r="AF637"/>
      <c r="AG637"/>
      <c r="AH637"/>
      <c r="AI637"/>
    </row>
    <row r="638" spans="9:35" x14ac:dyDescent="0.2"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  <c r="AA638"/>
      <c r="AB638"/>
      <c r="AC638"/>
      <c r="AD638"/>
      <c r="AE638"/>
      <c r="AF638"/>
      <c r="AG638"/>
      <c r="AH638"/>
      <c r="AI638"/>
    </row>
    <row r="639" spans="9:35" x14ac:dyDescent="0.2"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  <c r="AA639"/>
      <c r="AB639"/>
      <c r="AC639"/>
      <c r="AD639"/>
      <c r="AE639"/>
      <c r="AF639"/>
      <c r="AG639"/>
      <c r="AH639"/>
      <c r="AI639"/>
    </row>
    <row r="640" spans="9:35" x14ac:dyDescent="0.2"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  <c r="AA640"/>
      <c r="AB640"/>
      <c r="AC640"/>
      <c r="AD640"/>
      <c r="AE640"/>
      <c r="AF640"/>
      <c r="AG640"/>
      <c r="AH640"/>
      <c r="AI640"/>
    </row>
    <row r="641" spans="9:35" x14ac:dyDescent="0.2"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  <c r="AA641"/>
      <c r="AB641"/>
      <c r="AC641"/>
      <c r="AD641"/>
      <c r="AE641"/>
      <c r="AF641"/>
      <c r="AG641"/>
      <c r="AH641"/>
      <c r="AI641"/>
    </row>
    <row r="642" spans="9:35" x14ac:dyDescent="0.2"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  <c r="AA642"/>
      <c r="AB642"/>
      <c r="AC642"/>
      <c r="AD642"/>
      <c r="AE642"/>
      <c r="AF642"/>
      <c r="AG642"/>
      <c r="AH642"/>
      <c r="AI642"/>
    </row>
    <row r="643" spans="9:35" x14ac:dyDescent="0.2"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  <c r="AA643"/>
      <c r="AB643"/>
      <c r="AC643"/>
      <c r="AD643"/>
      <c r="AE643"/>
      <c r="AF643"/>
      <c r="AG643"/>
      <c r="AH643"/>
      <c r="AI643"/>
    </row>
    <row r="644" spans="9:35" x14ac:dyDescent="0.2"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  <c r="AA644"/>
      <c r="AB644"/>
      <c r="AC644"/>
      <c r="AD644"/>
      <c r="AE644"/>
      <c r="AF644"/>
      <c r="AG644"/>
      <c r="AH644"/>
      <c r="AI644"/>
    </row>
    <row r="645" spans="9:35" x14ac:dyDescent="0.2"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  <c r="AA645"/>
      <c r="AB645"/>
      <c r="AC645"/>
      <c r="AD645"/>
      <c r="AE645"/>
      <c r="AF645"/>
      <c r="AG645"/>
      <c r="AH645"/>
      <c r="AI645"/>
    </row>
    <row r="646" spans="9:35" x14ac:dyDescent="0.2"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  <c r="AA646"/>
      <c r="AB646"/>
      <c r="AC646"/>
      <c r="AD646"/>
      <c r="AE646"/>
      <c r="AF646"/>
      <c r="AG646"/>
      <c r="AH646"/>
      <c r="AI646"/>
    </row>
    <row r="647" spans="9:35" x14ac:dyDescent="0.2"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  <c r="AA647"/>
      <c r="AB647"/>
      <c r="AC647"/>
      <c r="AD647"/>
      <c r="AE647"/>
      <c r="AF647"/>
      <c r="AG647"/>
      <c r="AH647"/>
      <c r="AI647"/>
    </row>
    <row r="648" spans="9:35" x14ac:dyDescent="0.2"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  <c r="AA648"/>
      <c r="AB648"/>
      <c r="AC648"/>
      <c r="AD648"/>
      <c r="AE648"/>
      <c r="AF648"/>
      <c r="AG648"/>
      <c r="AH648"/>
      <c r="AI648"/>
    </row>
    <row r="649" spans="9:35" x14ac:dyDescent="0.2"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  <c r="AA649"/>
      <c r="AB649"/>
      <c r="AC649"/>
      <c r="AD649"/>
      <c r="AE649"/>
      <c r="AF649"/>
      <c r="AG649"/>
      <c r="AH649"/>
      <c r="AI649"/>
    </row>
    <row r="650" spans="9:35" x14ac:dyDescent="0.2"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  <c r="AA650"/>
      <c r="AB650"/>
      <c r="AC650"/>
      <c r="AD650"/>
      <c r="AE650"/>
      <c r="AF650"/>
      <c r="AG650"/>
      <c r="AH650"/>
      <c r="AI650"/>
    </row>
    <row r="651" spans="9:35" x14ac:dyDescent="0.2"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  <c r="AA651"/>
      <c r="AB651"/>
      <c r="AC651"/>
      <c r="AD651"/>
      <c r="AE651"/>
      <c r="AF651"/>
      <c r="AG651"/>
      <c r="AH651"/>
      <c r="AI651"/>
    </row>
    <row r="652" spans="9:35" x14ac:dyDescent="0.2"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  <c r="AA652"/>
      <c r="AB652"/>
      <c r="AC652"/>
      <c r="AD652"/>
      <c r="AE652"/>
      <c r="AF652"/>
      <c r="AG652"/>
      <c r="AH652"/>
      <c r="AI652"/>
    </row>
    <row r="653" spans="9:35" x14ac:dyDescent="0.2"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  <c r="AA653"/>
      <c r="AB653"/>
      <c r="AC653"/>
      <c r="AD653"/>
      <c r="AE653"/>
      <c r="AF653"/>
      <c r="AG653"/>
      <c r="AH653"/>
      <c r="AI653"/>
    </row>
    <row r="654" spans="9:35" x14ac:dyDescent="0.2"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  <c r="AA654"/>
      <c r="AB654"/>
      <c r="AC654"/>
      <c r="AD654"/>
      <c r="AE654"/>
      <c r="AF654"/>
      <c r="AG654"/>
      <c r="AH654"/>
      <c r="AI654"/>
    </row>
    <row r="655" spans="9:35" x14ac:dyDescent="0.2"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  <c r="AA655"/>
      <c r="AB655"/>
      <c r="AC655"/>
      <c r="AD655"/>
      <c r="AE655"/>
      <c r="AF655"/>
      <c r="AG655"/>
      <c r="AH655"/>
      <c r="AI655"/>
    </row>
    <row r="656" spans="9:35" x14ac:dyDescent="0.2"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  <c r="AA656"/>
      <c r="AB656"/>
      <c r="AC656"/>
      <c r="AD656"/>
      <c r="AE656"/>
      <c r="AF656"/>
      <c r="AG656"/>
      <c r="AH656"/>
      <c r="AI656"/>
    </row>
    <row r="657" spans="9:35" x14ac:dyDescent="0.2"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  <c r="AA657"/>
      <c r="AB657"/>
      <c r="AC657"/>
      <c r="AD657"/>
      <c r="AE657"/>
      <c r="AF657"/>
      <c r="AG657"/>
      <c r="AH657"/>
      <c r="AI657"/>
    </row>
    <row r="658" spans="9:35" x14ac:dyDescent="0.2"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  <c r="AA658"/>
      <c r="AB658"/>
      <c r="AC658"/>
      <c r="AD658"/>
      <c r="AE658"/>
      <c r="AF658"/>
      <c r="AG658"/>
      <c r="AH658"/>
      <c r="AI658"/>
    </row>
    <row r="659" spans="9:35" x14ac:dyDescent="0.2"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  <c r="AA659"/>
      <c r="AB659"/>
      <c r="AC659"/>
      <c r="AD659"/>
      <c r="AE659"/>
      <c r="AF659"/>
      <c r="AG659"/>
      <c r="AH659"/>
      <c r="AI659"/>
    </row>
    <row r="660" spans="9:35" x14ac:dyDescent="0.2"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  <c r="AA660"/>
      <c r="AB660"/>
      <c r="AC660"/>
      <c r="AD660"/>
      <c r="AE660"/>
      <c r="AF660"/>
      <c r="AG660"/>
      <c r="AH660"/>
      <c r="AI660"/>
    </row>
    <row r="661" spans="9:35" x14ac:dyDescent="0.2"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  <c r="AA661"/>
      <c r="AB661"/>
      <c r="AC661"/>
      <c r="AD661"/>
      <c r="AE661"/>
      <c r="AF661"/>
      <c r="AG661"/>
      <c r="AH661"/>
      <c r="AI661"/>
    </row>
    <row r="662" spans="9:35" x14ac:dyDescent="0.2"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  <c r="AA662"/>
      <c r="AB662"/>
      <c r="AC662"/>
      <c r="AD662"/>
      <c r="AE662"/>
      <c r="AF662"/>
      <c r="AG662"/>
      <c r="AH662"/>
      <c r="AI662"/>
    </row>
    <row r="663" spans="9:35" x14ac:dyDescent="0.2"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  <c r="AA663"/>
      <c r="AB663"/>
      <c r="AC663"/>
      <c r="AD663"/>
      <c r="AE663"/>
      <c r="AF663"/>
      <c r="AG663"/>
      <c r="AH663"/>
      <c r="AI663"/>
    </row>
    <row r="664" spans="9:35" x14ac:dyDescent="0.2"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  <c r="AA664"/>
      <c r="AB664"/>
      <c r="AC664"/>
      <c r="AD664"/>
      <c r="AE664"/>
      <c r="AF664"/>
      <c r="AG664"/>
      <c r="AH664"/>
      <c r="AI664"/>
    </row>
    <row r="665" spans="9:35" x14ac:dyDescent="0.2"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  <c r="AA665"/>
      <c r="AB665"/>
      <c r="AC665"/>
      <c r="AD665"/>
      <c r="AE665"/>
      <c r="AF665"/>
      <c r="AG665"/>
      <c r="AH665"/>
      <c r="AI665"/>
    </row>
    <row r="666" spans="9:35" x14ac:dyDescent="0.2"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  <c r="AA666"/>
      <c r="AB666"/>
      <c r="AC666"/>
      <c r="AD666"/>
      <c r="AE666"/>
      <c r="AF666"/>
      <c r="AG666"/>
      <c r="AH666"/>
      <c r="AI666"/>
    </row>
    <row r="667" spans="9:35" x14ac:dyDescent="0.2"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  <c r="AA667"/>
      <c r="AB667"/>
      <c r="AC667"/>
      <c r="AD667"/>
      <c r="AE667"/>
      <c r="AF667"/>
      <c r="AG667"/>
      <c r="AH667"/>
      <c r="AI667"/>
    </row>
    <row r="668" spans="9:35" x14ac:dyDescent="0.2"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  <c r="AA668"/>
      <c r="AB668"/>
      <c r="AC668"/>
      <c r="AD668"/>
      <c r="AE668"/>
      <c r="AF668"/>
      <c r="AG668"/>
      <c r="AH668"/>
      <c r="AI668"/>
    </row>
    <row r="669" spans="9:35" x14ac:dyDescent="0.2"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  <c r="AA669"/>
      <c r="AB669"/>
      <c r="AC669"/>
      <c r="AD669"/>
      <c r="AE669"/>
      <c r="AF669"/>
      <c r="AG669"/>
      <c r="AH669"/>
      <c r="AI669"/>
    </row>
    <row r="670" spans="9:35" x14ac:dyDescent="0.2"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  <c r="AA670"/>
      <c r="AB670"/>
      <c r="AC670"/>
      <c r="AD670"/>
      <c r="AE670"/>
      <c r="AF670"/>
      <c r="AG670"/>
      <c r="AH670"/>
      <c r="AI670"/>
    </row>
    <row r="671" spans="9:35" x14ac:dyDescent="0.2"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  <c r="AA671"/>
      <c r="AB671"/>
      <c r="AC671"/>
      <c r="AD671"/>
      <c r="AE671"/>
      <c r="AF671"/>
      <c r="AG671"/>
      <c r="AH671"/>
      <c r="AI671"/>
    </row>
    <row r="672" spans="9:35" x14ac:dyDescent="0.2"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  <c r="AA672"/>
      <c r="AB672"/>
      <c r="AC672"/>
      <c r="AD672"/>
      <c r="AE672"/>
      <c r="AF672"/>
      <c r="AG672"/>
      <c r="AH672"/>
      <c r="AI672"/>
    </row>
    <row r="673" spans="9:35" x14ac:dyDescent="0.2"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  <c r="AA673"/>
      <c r="AB673"/>
      <c r="AC673"/>
      <c r="AD673"/>
      <c r="AE673"/>
      <c r="AF673"/>
      <c r="AG673"/>
      <c r="AH673"/>
      <c r="AI673"/>
    </row>
    <row r="674" spans="9:35" x14ac:dyDescent="0.2"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  <c r="AA674"/>
      <c r="AB674"/>
      <c r="AC674"/>
      <c r="AD674"/>
      <c r="AE674"/>
      <c r="AF674"/>
      <c r="AG674"/>
      <c r="AH674"/>
      <c r="AI674"/>
    </row>
    <row r="675" spans="9:35" x14ac:dyDescent="0.2"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  <c r="AA675"/>
      <c r="AB675"/>
      <c r="AC675"/>
      <c r="AD675"/>
      <c r="AE675"/>
      <c r="AF675"/>
      <c r="AG675"/>
      <c r="AH675"/>
      <c r="AI675"/>
    </row>
    <row r="676" spans="9:35" x14ac:dyDescent="0.2"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  <c r="AA676"/>
      <c r="AB676"/>
      <c r="AC676"/>
      <c r="AD676"/>
      <c r="AE676"/>
      <c r="AF676"/>
      <c r="AG676"/>
      <c r="AH676"/>
      <c r="AI676"/>
    </row>
    <row r="677" spans="9:35" x14ac:dyDescent="0.2"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  <c r="AA677"/>
      <c r="AB677"/>
      <c r="AC677"/>
      <c r="AD677"/>
      <c r="AE677"/>
      <c r="AF677"/>
      <c r="AG677"/>
      <c r="AH677"/>
      <c r="AI677"/>
    </row>
    <row r="678" spans="9:35" x14ac:dyDescent="0.2"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  <c r="AA678"/>
      <c r="AB678"/>
      <c r="AC678"/>
      <c r="AD678"/>
      <c r="AE678"/>
      <c r="AF678"/>
      <c r="AG678"/>
      <c r="AH678"/>
      <c r="AI678"/>
    </row>
    <row r="679" spans="9:35" x14ac:dyDescent="0.2"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  <c r="AA679"/>
      <c r="AB679"/>
      <c r="AC679"/>
      <c r="AD679"/>
      <c r="AE679"/>
      <c r="AF679"/>
      <c r="AG679"/>
      <c r="AH679"/>
      <c r="AI679"/>
    </row>
    <row r="680" spans="9:35" x14ac:dyDescent="0.2"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  <c r="AA680"/>
      <c r="AB680"/>
      <c r="AC680"/>
      <c r="AD680"/>
      <c r="AE680"/>
      <c r="AF680"/>
      <c r="AG680"/>
      <c r="AH680"/>
      <c r="AI680"/>
    </row>
    <row r="681" spans="9:35" x14ac:dyDescent="0.2"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  <c r="AA681"/>
      <c r="AB681"/>
      <c r="AC681"/>
      <c r="AD681"/>
      <c r="AE681"/>
      <c r="AF681"/>
      <c r="AG681"/>
      <c r="AH681"/>
      <c r="AI681"/>
    </row>
    <row r="682" spans="9:35" x14ac:dyDescent="0.2"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  <c r="AA682"/>
      <c r="AB682"/>
      <c r="AC682"/>
      <c r="AD682"/>
      <c r="AE682"/>
      <c r="AF682"/>
      <c r="AG682"/>
      <c r="AH682"/>
      <c r="AI682"/>
    </row>
    <row r="683" spans="9:35" x14ac:dyDescent="0.2"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  <c r="AA683"/>
      <c r="AB683"/>
      <c r="AC683"/>
      <c r="AD683"/>
      <c r="AE683"/>
      <c r="AF683"/>
      <c r="AG683"/>
      <c r="AH683"/>
      <c r="AI683"/>
    </row>
    <row r="684" spans="9:35" x14ac:dyDescent="0.2"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  <c r="AA684"/>
      <c r="AB684"/>
      <c r="AC684"/>
      <c r="AD684"/>
      <c r="AE684"/>
      <c r="AF684"/>
      <c r="AG684"/>
      <c r="AH684"/>
      <c r="AI684"/>
    </row>
    <row r="685" spans="9:35" x14ac:dyDescent="0.2"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  <c r="AA685"/>
      <c r="AB685"/>
      <c r="AC685"/>
      <c r="AD685"/>
      <c r="AE685"/>
      <c r="AF685"/>
      <c r="AG685"/>
      <c r="AH685"/>
      <c r="AI685"/>
    </row>
    <row r="686" spans="9:35" x14ac:dyDescent="0.2"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  <c r="AA686"/>
      <c r="AB686"/>
      <c r="AC686"/>
      <c r="AD686"/>
      <c r="AE686"/>
      <c r="AF686"/>
      <c r="AG686"/>
      <c r="AH686"/>
      <c r="AI686"/>
    </row>
    <row r="687" spans="9:35" x14ac:dyDescent="0.2"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  <c r="AA687"/>
      <c r="AB687"/>
      <c r="AC687"/>
      <c r="AD687"/>
      <c r="AE687"/>
      <c r="AF687"/>
      <c r="AG687"/>
      <c r="AH687"/>
      <c r="AI687"/>
    </row>
    <row r="688" spans="9:35" x14ac:dyDescent="0.2"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  <c r="AA688"/>
      <c r="AB688"/>
      <c r="AC688"/>
      <c r="AD688"/>
      <c r="AE688"/>
      <c r="AF688"/>
      <c r="AG688"/>
      <c r="AH688"/>
      <c r="AI688"/>
    </row>
    <row r="689" spans="9:35" x14ac:dyDescent="0.2"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  <c r="AA689"/>
      <c r="AB689"/>
      <c r="AC689"/>
      <c r="AD689"/>
      <c r="AE689"/>
      <c r="AF689"/>
      <c r="AG689"/>
      <c r="AH689"/>
      <c r="AI689"/>
    </row>
    <row r="690" spans="9:35" x14ac:dyDescent="0.2"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  <c r="AA690"/>
      <c r="AB690"/>
      <c r="AC690"/>
      <c r="AD690"/>
      <c r="AE690"/>
      <c r="AF690"/>
      <c r="AG690"/>
      <c r="AH690"/>
      <c r="AI690"/>
    </row>
    <row r="691" spans="9:35" x14ac:dyDescent="0.2"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  <c r="AA691"/>
      <c r="AB691"/>
      <c r="AC691"/>
      <c r="AD691"/>
      <c r="AE691"/>
      <c r="AF691"/>
      <c r="AG691"/>
      <c r="AH691"/>
      <c r="AI691"/>
    </row>
    <row r="692" spans="9:35" x14ac:dyDescent="0.2"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  <c r="AA692"/>
      <c r="AB692"/>
      <c r="AC692"/>
      <c r="AD692"/>
      <c r="AE692"/>
      <c r="AF692"/>
      <c r="AG692"/>
      <c r="AH692"/>
      <c r="AI692"/>
    </row>
    <row r="693" spans="9:35" x14ac:dyDescent="0.2"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  <c r="AA693"/>
      <c r="AB693"/>
      <c r="AC693"/>
      <c r="AD693"/>
      <c r="AE693"/>
      <c r="AF693"/>
      <c r="AG693"/>
      <c r="AH693"/>
      <c r="AI693"/>
    </row>
    <row r="694" spans="9:35" x14ac:dyDescent="0.2"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  <c r="AA694"/>
      <c r="AB694"/>
      <c r="AC694"/>
      <c r="AD694"/>
      <c r="AE694"/>
      <c r="AF694"/>
      <c r="AG694"/>
      <c r="AH694"/>
      <c r="AI694"/>
    </row>
    <row r="695" spans="9:35" x14ac:dyDescent="0.2"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  <c r="AA695"/>
      <c r="AB695"/>
      <c r="AC695"/>
      <c r="AD695"/>
      <c r="AE695"/>
      <c r="AF695"/>
      <c r="AG695"/>
      <c r="AH695"/>
      <c r="AI695"/>
    </row>
    <row r="696" spans="9:35" x14ac:dyDescent="0.2"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  <c r="AA696"/>
      <c r="AB696"/>
      <c r="AC696"/>
      <c r="AD696"/>
      <c r="AE696"/>
      <c r="AF696"/>
      <c r="AG696"/>
      <c r="AH696"/>
      <c r="AI696"/>
    </row>
    <row r="697" spans="9:35" x14ac:dyDescent="0.2"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  <c r="AA697"/>
      <c r="AB697"/>
      <c r="AC697"/>
      <c r="AD697"/>
      <c r="AE697"/>
      <c r="AF697"/>
      <c r="AG697"/>
      <c r="AH697"/>
      <c r="AI697"/>
    </row>
    <row r="698" spans="9:35" x14ac:dyDescent="0.2"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  <c r="AA698"/>
      <c r="AB698"/>
      <c r="AC698"/>
      <c r="AD698"/>
      <c r="AE698"/>
      <c r="AF698"/>
      <c r="AG698"/>
      <c r="AH698"/>
      <c r="AI698"/>
    </row>
    <row r="699" spans="9:35" x14ac:dyDescent="0.2"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  <c r="AA699"/>
      <c r="AB699"/>
      <c r="AC699"/>
      <c r="AD699"/>
      <c r="AE699"/>
      <c r="AF699"/>
      <c r="AG699"/>
      <c r="AH699"/>
      <c r="AI699"/>
    </row>
    <row r="700" spans="9:35" x14ac:dyDescent="0.2"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  <c r="AA700"/>
      <c r="AB700"/>
      <c r="AC700"/>
      <c r="AD700"/>
      <c r="AE700"/>
      <c r="AF700"/>
      <c r="AG700"/>
      <c r="AH700"/>
      <c r="AI700"/>
    </row>
    <row r="701" spans="9:35" x14ac:dyDescent="0.2"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  <c r="AA701"/>
      <c r="AB701"/>
      <c r="AC701"/>
      <c r="AD701"/>
      <c r="AE701"/>
      <c r="AF701"/>
      <c r="AG701"/>
      <c r="AH701"/>
      <c r="AI701"/>
    </row>
    <row r="702" spans="9:35" x14ac:dyDescent="0.2"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  <c r="AA702"/>
      <c r="AB702"/>
      <c r="AC702"/>
      <c r="AD702"/>
      <c r="AE702"/>
      <c r="AF702"/>
      <c r="AG702"/>
      <c r="AH702"/>
      <c r="AI702"/>
    </row>
    <row r="703" spans="9:35" x14ac:dyDescent="0.2"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  <c r="AA703"/>
      <c r="AB703"/>
      <c r="AC703"/>
      <c r="AD703"/>
      <c r="AE703"/>
      <c r="AF703"/>
      <c r="AG703"/>
      <c r="AH703"/>
      <c r="AI703"/>
    </row>
    <row r="704" spans="9:35" x14ac:dyDescent="0.2"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  <c r="AA704"/>
      <c r="AB704"/>
      <c r="AC704"/>
      <c r="AD704"/>
      <c r="AE704"/>
      <c r="AF704"/>
      <c r="AG704"/>
      <c r="AH704"/>
      <c r="AI704"/>
    </row>
    <row r="705" spans="9:35" x14ac:dyDescent="0.2"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  <c r="AA705"/>
      <c r="AB705"/>
      <c r="AC705"/>
      <c r="AD705"/>
      <c r="AE705"/>
      <c r="AF705"/>
      <c r="AG705"/>
      <c r="AH705"/>
      <c r="AI705"/>
    </row>
    <row r="706" spans="9:35" x14ac:dyDescent="0.2"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  <c r="AA706"/>
      <c r="AB706"/>
      <c r="AC706"/>
      <c r="AD706"/>
      <c r="AE706"/>
      <c r="AF706"/>
      <c r="AG706"/>
      <c r="AH706"/>
      <c r="AI706"/>
    </row>
    <row r="707" spans="9:35" x14ac:dyDescent="0.2"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  <c r="AA707"/>
      <c r="AB707"/>
      <c r="AC707"/>
      <c r="AD707"/>
      <c r="AE707"/>
      <c r="AF707"/>
      <c r="AG707"/>
      <c r="AH707"/>
      <c r="AI707"/>
    </row>
    <row r="708" spans="9:35" x14ac:dyDescent="0.2"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  <c r="AA708"/>
      <c r="AB708"/>
      <c r="AC708"/>
      <c r="AD708"/>
      <c r="AE708"/>
      <c r="AF708"/>
      <c r="AG708"/>
      <c r="AH708"/>
      <c r="AI708"/>
    </row>
    <row r="709" spans="9:35" x14ac:dyDescent="0.2"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  <c r="AA709"/>
      <c r="AB709"/>
      <c r="AC709"/>
      <c r="AD709"/>
      <c r="AE709"/>
      <c r="AF709"/>
      <c r="AG709"/>
      <c r="AH709"/>
      <c r="AI709"/>
    </row>
    <row r="710" spans="9:35" x14ac:dyDescent="0.2"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  <c r="AA710"/>
      <c r="AB710"/>
      <c r="AC710"/>
      <c r="AD710"/>
      <c r="AE710"/>
      <c r="AF710"/>
      <c r="AG710"/>
      <c r="AH710"/>
      <c r="AI710"/>
    </row>
    <row r="711" spans="9:35" x14ac:dyDescent="0.2"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  <c r="AA711"/>
      <c r="AB711"/>
      <c r="AC711"/>
      <c r="AD711"/>
      <c r="AE711"/>
      <c r="AF711"/>
      <c r="AG711"/>
      <c r="AH711"/>
      <c r="AI711"/>
    </row>
    <row r="712" spans="9:35" x14ac:dyDescent="0.2"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  <c r="AA712"/>
      <c r="AB712"/>
      <c r="AC712"/>
      <c r="AD712"/>
      <c r="AE712"/>
      <c r="AF712"/>
      <c r="AG712"/>
      <c r="AH712"/>
      <c r="AI712"/>
    </row>
    <row r="713" spans="9:35" x14ac:dyDescent="0.2"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  <c r="AA713"/>
      <c r="AB713"/>
      <c r="AC713"/>
      <c r="AD713"/>
      <c r="AE713"/>
      <c r="AF713"/>
      <c r="AG713"/>
      <c r="AH713"/>
      <c r="AI713"/>
    </row>
    <row r="714" spans="9:35" x14ac:dyDescent="0.2"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  <c r="AA714"/>
      <c r="AB714"/>
      <c r="AC714"/>
      <c r="AD714"/>
      <c r="AE714"/>
      <c r="AF714"/>
      <c r="AG714"/>
      <c r="AH714"/>
      <c r="AI714"/>
    </row>
    <row r="715" spans="9:35" x14ac:dyDescent="0.2"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  <c r="AA715"/>
      <c r="AB715"/>
      <c r="AC715"/>
      <c r="AD715"/>
      <c r="AE715"/>
      <c r="AF715"/>
      <c r="AG715"/>
      <c r="AH715"/>
      <c r="AI715"/>
    </row>
    <row r="716" spans="9:35" x14ac:dyDescent="0.2"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  <c r="AA716"/>
      <c r="AB716"/>
      <c r="AC716"/>
      <c r="AD716"/>
      <c r="AE716"/>
      <c r="AF716"/>
      <c r="AG716"/>
      <c r="AH716"/>
      <c r="AI716"/>
    </row>
    <row r="717" spans="9:35" x14ac:dyDescent="0.2"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  <c r="AA717"/>
      <c r="AB717"/>
      <c r="AC717"/>
      <c r="AD717"/>
      <c r="AE717"/>
      <c r="AF717"/>
      <c r="AG717"/>
      <c r="AH717"/>
      <c r="AI717"/>
    </row>
    <row r="718" spans="9:35" x14ac:dyDescent="0.2"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  <c r="AA718"/>
      <c r="AB718"/>
      <c r="AC718"/>
      <c r="AD718"/>
      <c r="AE718"/>
      <c r="AF718"/>
      <c r="AG718"/>
      <c r="AH718"/>
      <c r="AI718"/>
    </row>
    <row r="719" spans="9:35" x14ac:dyDescent="0.2"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  <c r="AA719"/>
      <c r="AB719"/>
      <c r="AC719"/>
      <c r="AD719"/>
      <c r="AE719"/>
      <c r="AF719"/>
      <c r="AG719"/>
      <c r="AH719"/>
      <c r="AI719"/>
    </row>
    <row r="720" spans="9:35" x14ac:dyDescent="0.2"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  <c r="AA720"/>
      <c r="AB720"/>
      <c r="AC720"/>
      <c r="AD720"/>
      <c r="AE720"/>
      <c r="AF720"/>
      <c r="AG720"/>
      <c r="AH720"/>
      <c r="AI720"/>
    </row>
    <row r="721" spans="9:35" x14ac:dyDescent="0.2"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  <c r="AA721"/>
      <c r="AB721"/>
      <c r="AC721"/>
      <c r="AD721"/>
      <c r="AE721"/>
      <c r="AF721"/>
      <c r="AG721"/>
      <c r="AH721"/>
      <c r="AI721"/>
    </row>
    <row r="722" spans="9:35" x14ac:dyDescent="0.2"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  <c r="AA722"/>
      <c r="AB722"/>
      <c r="AC722"/>
      <c r="AD722"/>
      <c r="AE722"/>
      <c r="AF722"/>
      <c r="AG722"/>
      <c r="AH722"/>
      <c r="AI722"/>
    </row>
    <row r="723" spans="9:35" x14ac:dyDescent="0.2"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  <c r="AA723"/>
      <c r="AB723"/>
      <c r="AC723"/>
      <c r="AD723"/>
      <c r="AE723"/>
      <c r="AF723"/>
      <c r="AG723"/>
      <c r="AH723"/>
      <c r="AI723"/>
    </row>
    <row r="724" spans="9:35" x14ac:dyDescent="0.2"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  <c r="AA724"/>
      <c r="AB724"/>
      <c r="AC724"/>
      <c r="AD724"/>
      <c r="AE724"/>
      <c r="AF724"/>
      <c r="AG724"/>
      <c r="AH724"/>
      <c r="AI724"/>
    </row>
    <row r="725" spans="9:35" x14ac:dyDescent="0.2"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  <c r="AA725"/>
      <c r="AB725"/>
      <c r="AC725"/>
      <c r="AD725"/>
      <c r="AE725"/>
      <c r="AF725"/>
      <c r="AG725"/>
      <c r="AH725"/>
      <c r="AI725"/>
    </row>
    <row r="726" spans="9:35" x14ac:dyDescent="0.2"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  <c r="AA726"/>
      <c r="AB726"/>
      <c r="AC726"/>
      <c r="AD726"/>
      <c r="AE726"/>
      <c r="AF726"/>
      <c r="AG726"/>
      <c r="AH726"/>
      <c r="AI726"/>
    </row>
    <row r="727" spans="9:35" x14ac:dyDescent="0.2"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  <c r="AA727"/>
      <c r="AB727"/>
      <c r="AC727"/>
      <c r="AD727"/>
      <c r="AE727"/>
      <c r="AF727"/>
      <c r="AG727"/>
      <c r="AH727"/>
      <c r="AI727"/>
    </row>
    <row r="728" spans="9:35" x14ac:dyDescent="0.2"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  <c r="AA728"/>
      <c r="AB728"/>
      <c r="AC728"/>
      <c r="AD728"/>
      <c r="AE728"/>
      <c r="AF728"/>
      <c r="AG728"/>
      <c r="AH728"/>
      <c r="AI728"/>
    </row>
    <row r="729" spans="9:35" x14ac:dyDescent="0.2"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  <c r="AA729"/>
      <c r="AB729"/>
      <c r="AC729"/>
      <c r="AD729"/>
      <c r="AE729"/>
      <c r="AF729"/>
      <c r="AG729"/>
      <c r="AH729"/>
      <c r="AI729"/>
    </row>
    <row r="730" spans="9:35" x14ac:dyDescent="0.2"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  <c r="AA730"/>
      <c r="AB730"/>
      <c r="AC730"/>
      <c r="AD730"/>
      <c r="AE730"/>
      <c r="AF730"/>
      <c r="AG730"/>
      <c r="AH730"/>
      <c r="AI730"/>
    </row>
    <row r="731" spans="9:35" x14ac:dyDescent="0.2"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  <c r="AA731"/>
      <c r="AB731"/>
      <c r="AC731"/>
      <c r="AD731"/>
      <c r="AE731"/>
      <c r="AF731"/>
      <c r="AG731"/>
      <c r="AH731"/>
      <c r="AI731"/>
    </row>
    <row r="732" spans="9:35" x14ac:dyDescent="0.2"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  <c r="AA732"/>
      <c r="AB732"/>
      <c r="AC732"/>
      <c r="AD732"/>
      <c r="AE732"/>
      <c r="AF732"/>
      <c r="AG732"/>
      <c r="AH732"/>
      <c r="AI732"/>
    </row>
    <row r="733" spans="9:35" x14ac:dyDescent="0.2"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  <c r="AA733"/>
      <c r="AB733"/>
      <c r="AC733"/>
      <c r="AD733"/>
      <c r="AE733"/>
      <c r="AF733"/>
      <c r="AG733"/>
      <c r="AH733"/>
      <c r="AI733"/>
    </row>
    <row r="734" spans="9:35" x14ac:dyDescent="0.2"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  <c r="AA734"/>
      <c r="AB734"/>
      <c r="AC734"/>
      <c r="AD734"/>
      <c r="AE734"/>
      <c r="AF734"/>
      <c r="AG734"/>
      <c r="AH734"/>
      <c r="AI734"/>
    </row>
    <row r="735" spans="9:35" x14ac:dyDescent="0.2"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  <c r="AA735"/>
      <c r="AB735"/>
      <c r="AC735"/>
      <c r="AD735"/>
      <c r="AE735"/>
      <c r="AF735"/>
      <c r="AG735"/>
      <c r="AH735"/>
      <c r="AI735"/>
    </row>
    <row r="736" spans="9:35" x14ac:dyDescent="0.2"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  <c r="AA736"/>
      <c r="AB736"/>
      <c r="AC736"/>
      <c r="AD736"/>
      <c r="AE736"/>
      <c r="AF736"/>
      <c r="AG736"/>
      <c r="AH736"/>
      <c r="AI736"/>
    </row>
    <row r="737" spans="9:35" x14ac:dyDescent="0.2"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  <c r="AA737"/>
      <c r="AB737"/>
      <c r="AC737"/>
      <c r="AD737"/>
      <c r="AE737"/>
      <c r="AF737"/>
      <c r="AG737"/>
      <c r="AH737"/>
      <c r="AI737"/>
    </row>
    <row r="738" spans="9:35" x14ac:dyDescent="0.2"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  <c r="AA738"/>
      <c r="AB738"/>
      <c r="AC738"/>
      <c r="AD738"/>
      <c r="AE738"/>
      <c r="AF738"/>
      <c r="AG738"/>
      <c r="AH738"/>
      <c r="AI738"/>
    </row>
    <row r="739" spans="9:35" x14ac:dyDescent="0.2"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  <c r="AA739"/>
      <c r="AB739"/>
      <c r="AC739"/>
      <c r="AD739"/>
      <c r="AE739"/>
      <c r="AF739"/>
      <c r="AG739"/>
      <c r="AH739"/>
      <c r="AI739"/>
    </row>
    <row r="740" spans="9:35" x14ac:dyDescent="0.2"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  <c r="AA740"/>
      <c r="AB740"/>
      <c r="AC740"/>
      <c r="AD740"/>
      <c r="AE740"/>
      <c r="AF740"/>
      <c r="AG740"/>
      <c r="AH740"/>
      <c r="AI740"/>
    </row>
    <row r="741" spans="9:35" x14ac:dyDescent="0.2"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  <c r="AA741"/>
      <c r="AB741"/>
      <c r="AC741"/>
      <c r="AD741"/>
      <c r="AE741"/>
      <c r="AF741"/>
      <c r="AG741"/>
      <c r="AH741"/>
      <c r="AI741"/>
    </row>
    <row r="742" spans="9:35" x14ac:dyDescent="0.2"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  <c r="AA742"/>
      <c r="AB742"/>
      <c r="AC742"/>
      <c r="AD742"/>
      <c r="AE742"/>
      <c r="AF742"/>
      <c r="AG742"/>
      <c r="AH742"/>
      <c r="AI742"/>
    </row>
    <row r="743" spans="9:35" x14ac:dyDescent="0.2"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  <c r="AA743"/>
      <c r="AB743"/>
      <c r="AC743"/>
      <c r="AD743"/>
      <c r="AE743"/>
      <c r="AF743"/>
      <c r="AG743"/>
      <c r="AH743"/>
      <c r="AI743"/>
    </row>
    <row r="744" spans="9:35" x14ac:dyDescent="0.2"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  <c r="AA744"/>
      <c r="AB744"/>
      <c r="AC744"/>
      <c r="AD744"/>
      <c r="AE744"/>
      <c r="AF744"/>
      <c r="AG744"/>
      <c r="AH744"/>
      <c r="AI744"/>
    </row>
    <row r="745" spans="9:35" x14ac:dyDescent="0.2"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  <c r="AA745"/>
      <c r="AB745"/>
      <c r="AC745"/>
      <c r="AD745"/>
      <c r="AE745"/>
      <c r="AF745"/>
      <c r="AG745"/>
      <c r="AH745"/>
      <c r="AI745"/>
    </row>
    <row r="746" spans="9:35" x14ac:dyDescent="0.2"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  <c r="AA746"/>
      <c r="AB746"/>
      <c r="AC746"/>
      <c r="AD746"/>
      <c r="AE746"/>
      <c r="AF746"/>
      <c r="AG746"/>
      <c r="AH746"/>
      <c r="AI746"/>
    </row>
    <row r="747" spans="9:35" x14ac:dyDescent="0.2"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  <c r="AA747"/>
      <c r="AB747"/>
      <c r="AC747"/>
      <c r="AD747"/>
      <c r="AE747"/>
      <c r="AF747"/>
      <c r="AG747"/>
      <c r="AH747"/>
      <c r="AI747"/>
    </row>
    <row r="748" spans="9:35" x14ac:dyDescent="0.2"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  <c r="AA748"/>
      <c r="AB748"/>
      <c r="AC748"/>
      <c r="AD748"/>
      <c r="AE748"/>
      <c r="AF748"/>
      <c r="AG748"/>
      <c r="AH748"/>
      <c r="AI748"/>
    </row>
    <row r="749" spans="9:35" x14ac:dyDescent="0.2"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  <c r="AA749"/>
      <c r="AB749"/>
      <c r="AC749"/>
      <c r="AD749"/>
      <c r="AE749"/>
      <c r="AF749"/>
      <c r="AG749"/>
      <c r="AH749"/>
      <c r="AI749"/>
    </row>
    <row r="750" spans="9:35" x14ac:dyDescent="0.2"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  <c r="AA750"/>
      <c r="AB750"/>
      <c r="AC750"/>
      <c r="AD750"/>
      <c r="AE750"/>
      <c r="AF750"/>
      <c r="AG750"/>
      <c r="AH750"/>
      <c r="AI750"/>
    </row>
    <row r="751" spans="9:35" x14ac:dyDescent="0.2"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  <c r="AA751"/>
      <c r="AB751"/>
      <c r="AC751"/>
      <c r="AD751"/>
      <c r="AE751"/>
      <c r="AF751"/>
      <c r="AG751"/>
      <c r="AH751"/>
      <c r="AI751"/>
    </row>
    <row r="752" spans="9:35" x14ac:dyDescent="0.2"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  <c r="AA752"/>
      <c r="AB752"/>
      <c r="AC752"/>
      <c r="AD752"/>
      <c r="AE752"/>
      <c r="AF752"/>
      <c r="AG752"/>
      <c r="AH752"/>
      <c r="AI752"/>
    </row>
    <row r="753" spans="9:35" x14ac:dyDescent="0.2"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  <c r="AA753"/>
      <c r="AB753"/>
      <c r="AC753"/>
      <c r="AD753"/>
      <c r="AE753"/>
      <c r="AF753"/>
      <c r="AG753"/>
      <c r="AH753"/>
      <c r="AI753"/>
    </row>
    <row r="754" spans="9:35" x14ac:dyDescent="0.2"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  <c r="AA754"/>
      <c r="AB754"/>
      <c r="AC754"/>
      <c r="AD754"/>
      <c r="AE754"/>
      <c r="AF754"/>
      <c r="AG754"/>
      <c r="AH754"/>
      <c r="AI754"/>
    </row>
    <row r="755" spans="9:35" x14ac:dyDescent="0.2"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  <c r="AA755"/>
      <c r="AB755"/>
      <c r="AC755"/>
      <c r="AD755"/>
      <c r="AE755"/>
      <c r="AF755"/>
      <c r="AG755"/>
      <c r="AH755"/>
      <c r="AI755"/>
    </row>
    <row r="756" spans="9:35" x14ac:dyDescent="0.2"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  <c r="AA756"/>
      <c r="AB756"/>
      <c r="AC756"/>
      <c r="AD756"/>
      <c r="AE756"/>
      <c r="AF756"/>
      <c r="AG756"/>
      <c r="AH756"/>
      <c r="AI756"/>
    </row>
    <row r="757" spans="9:35" x14ac:dyDescent="0.2"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  <c r="AA757"/>
      <c r="AB757"/>
      <c r="AC757"/>
      <c r="AD757"/>
      <c r="AE757"/>
      <c r="AF757"/>
      <c r="AG757"/>
      <c r="AH757"/>
      <c r="AI757"/>
    </row>
    <row r="758" spans="9:35" x14ac:dyDescent="0.2"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  <c r="AA758"/>
      <c r="AB758"/>
      <c r="AC758"/>
      <c r="AD758"/>
      <c r="AE758"/>
      <c r="AF758"/>
      <c r="AG758"/>
      <c r="AH758"/>
      <c r="AI758"/>
    </row>
    <row r="759" spans="9:35" x14ac:dyDescent="0.2"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  <c r="AA759"/>
      <c r="AB759"/>
      <c r="AC759"/>
      <c r="AD759"/>
      <c r="AE759"/>
      <c r="AF759"/>
      <c r="AG759"/>
      <c r="AH759"/>
      <c r="AI759"/>
    </row>
    <row r="760" spans="9:35" x14ac:dyDescent="0.2"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  <c r="AA760"/>
      <c r="AB760"/>
      <c r="AC760"/>
      <c r="AD760"/>
      <c r="AE760"/>
      <c r="AF760"/>
      <c r="AG760"/>
      <c r="AH760"/>
      <c r="AI760"/>
    </row>
    <row r="761" spans="9:35" x14ac:dyDescent="0.2"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  <c r="AA761"/>
      <c r="AB761"/>
      <c r="AC761"/>
      <c r="AD761"/>
      <c r="AE761"/>
      <c r="AF761"/>
      <c r="AG761"/>
      <c r="AH761"/>
      <c r="AI761"/>
    </row>
    <row r="762" spans="9:35" x14ac:dyDescent="0.2"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  <c r="AA762"/>
      <c r="AB762"/>
      <c r="AC762"/>
      <c r="AD762"/>
      <c r="AE762"/>
      <c r="AF762"/>
      <c r="AG762"/>
      <c r="AH762"/>
      <c r="AI762"/>
    </row>
    <row r="763" spans="9:35" x14ac:dyDescent="0.2"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  <c r="AA763"/>
      <c r="AB763"/>
      <c r="AC763"/>
      <c r="AD763"/>
      <c r="AE763"/>
      <c r="AF763"/>
      <c r="AG763"/>
      <c r="AH763"/>
      <c r="AI763"/>
    </row>
    <row r="764" spans="9:35" x14ac:dyDescent="0.2"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  <c r="AA764"/>
      <c r="AB764"/>
      <c r="AC764"/>
      <c r="AD764"/>
      <c r="AE764"/>
      <c r="AF764"/>
      <c r="AG764"/>
      <c r="AH764"/>
      <c r="AI764"/>
    </row>
    <row r="765" spans="9:35" x14ac:dyDescent="0.2"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  <c r="AA765"/>
      <c r="AB765"/>
      <c r="AC765"/>
      <c r="AD765"/>
      <c r="AE765"/>
      <c r="AF765"/>
      <c r="AG765"/>
      <c r="AH765"/>
      <c r="AI765"/>
    </row>
    <row r="766" spans="9:35" x14ac:dyDescent="0.2"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  <c r="AA766"/>
      <c r="AB766"/>
      <c r="AC766"/>
      <c r="AD766"/>
      <c r="AE766"/>
      <c r="AF766"/>
      <c r="AG766"/>
      <c r="AH766"/>
      <c r="AI766"/>
    </row>
    <row r="767" spans="9:35" x14ac:dyDescent="0.2"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  <c r="AA767"/>
      <c r="AB767"/>
      <c r="AC767"/>
      <c r="AD767"/>
      <c r="AE767"/>
      <c r="AF767"/>
      <c r="AG767"/>
      <c r="AH767"/>
      <c r="AI767"/>
    </row>
    <row r="768" spans="9:35" x14ac:dyDescent="0.2"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  <c r="AA768"/>
      <c r="AB768"/>
      <c r="AC768"/>
      <c r="AD768"/>
      <c r="AE768"/>
      <c r="AF768"/>
      <c r="AG768"/>
      <c r="AH768"/>
      <c r="AI768"/>
    </row>
    <row r="769" spans="9:35" x14ac:dyDescent="0.2"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  <c r="AA769"/>
      <c r="AB769"/>
      <c r="AC769"/>
      <c r="AD769"/>
      <c r="AE769"/>
      <c r="AF769"/>
      <c r="AG769"/>
      <c r="AH769"/>
      <c r="AI769"/>
    </row>
    <row r="770" spans="9:35" x14ac:dyDescent="0.2"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  <c r="AA770"/>
      <c r="AB770"/>
      <c r="AC770"/>
      <c r="AD770"/>
      <c r="AE770"/>
      <c r="AF770"/>
      <c r="AG770"/>
      <c r="AH770"/>
      <c r="AI770"/>
    </row>
    <row r="771" spans="9:35" x14ac:dyDescent="0.2"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  <c r="AA771"/>
      <c r="AB771"/>
      <c r="AC771"/>
      <c r="AD771"/>
      <c r="AE771"/>
      <c r="AF771"/>
      <c r="AG771"/>
      <c r="AH771"/>
      <c r="AI771"/>
    </row>
    <row r="772" spans="9:35" x14ac:dyDescent="0.2"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  <c r="AA772"/>
      <c r="AB772"/>
      <c r="AC772"/>
      <c r="AD772"/>
      <c r="AE772"/>
      <c r="AF772"/>
      <c r="AG772"/>
      <c r="AH772"/>
      <c r="AI772"/>
    </row>
    <row r="773" spans="9:35" x14ac:dyDescent="0.2"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  <c r="AA773"/>
      <c r="AB773"/>
      <c r="AC773"/>
      <c r="AD773"/>
      <c r="AE773"/>
      <c r="AF773"/>
      <c r="AG773"/>
      <c r="AH773"/>
      <c r="AI773"/>
    </row>
    <row r="774" spans="9:35" x14ac:dyDescent="0.2"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  <c r="AA774"/>
      <c r="AB774"/>
      <c r="AC774"/>
      <c r="AD774"/>
      <c r="AE774"/>
      <c r="AF774"/>
      <c r="AG774"/>
      <c r="AH774"/>
      <c r="AI774"/>
    </row>
    <row r="775" spans="9:35" x14ac:dyDescent="0.2"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  <c r="AA775"/>
      <c r="AB775"/>
      <c r="AC775"/>
      <c r="AD775"/>
      <c r="AE775"/>
      <c r="AF775"/>
      <c r="AG775"/>
      <c r="AH775"/>
      <c r="AI775"/>
    </row>
    <row r="776" spans="9:35" x14ac:dyDescent="0.2"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  <c r="AA776"/>
      <c r="AB776"/>
      <c r="AC776"/>
      <c r="AD776"/>
      <c r="AE776"/>
      <c r="AF776"/>
      <c r="AG776"/>
      <c r="AH776"/>
      <c r="AI776"/>
    </row>
    <row r="777" spans="9:35" x14ac:dyDescent="0.2"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  <c r="AA777"/>
      <c r="AB777"/>
      <c r="AC777"/>
      <c r="AD777"/>
      <c r="AE777"/>
      <c r="AF777"/>
      <c r="AG777"/>
      <c r="AH777"/>
      <c r="AI777"/>
    </row>
    <row r="778" spans="9:35" x14ac:dyDescent="0.2"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  <c r="AA778"/>
      <c r="AB778"/>
      <c r="AC778"/>
      <c r="AD778"/>
      <c r="AE778"/>
      <c r="AF778"/>
      <c r="AG778"/>
      <c r="AH778"/>
      <c r="AI778"/>
    </row>
    <row r="779" spans="9:35" x14ac:dyDescent="0.2"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  <c r="AA779"/>
      <c r="AB779"/>
      <c r="AC779"/>
      <c r="AD779"/>
      <c r="AE779"/>
      <c r="AF779"/>
      <c r="AG779"/>
      <c r="AH779"/>
      <c r="AI779"/>
    </row>
    <row r="780" spans="9:35" x14ac:dyDescent="0.2"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  <c r="AA780"/>
      <c r="AB780"/>
      <c r="AC780"/>
      <c r="AD780"/>
      <c r="AE780"/>
      <c r="AF780"/>
      <c r="AG780"/>
      <c r="AH780"/>
      <c r="AI780"/>
    </row>
    <row r="781" spans="9:35" x14ac:dyDescent="0.2"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  <c r="AA781"/>
      <c r="AB781"/>
      <c r="AC781"/>
      <c r="AD781"/>
      <c r="AE781"/>
      <c r="AF781"/>
      <c r="AG781"/>
      <c r="AH781"/>
      <c r="AI781"/>
    </row>
    <row r="782" spans="9:35" x14ac:dyDescent="0.2"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  <c r="AA782"/>
      <c r="AB782"/>
      <c r="AC782"/>
      <c r="AD782"/>
      <c r="AE782"/>
      <c r="AF782"/>
      <c r="AG782"/>
      <c r="AH782"/>
      <c r="AI782"/>
    </row>
    <row r="783" spans="9:35" x14ac:dyDescent="0.2"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  <c r="AA783"/>
      <c r="AB783"/>
      <c r="AC783"/>
      <c r="AD783"/>
      <c r="AE783"/>
      <c r="AF783"/>
      <c r="AG783"/>
      <c r="AH783"/>
      <c r="AI783"/>
    </row>
    <row r="784" spans="9:35" x14ac:dyDescent="0.2"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  <c r="AA784"/>
      <c r="AB784"/>
      <c r="AC784"/>
      <c r="AD784"/>
      <c r="AE784"/>
      <c r="AF784"/>
      <c r="AG784"/>
      <c r="AH784"/>
      <c r="AI784"/>
    </row>
    <row r="785" spans="9:35" x14ac:dyDescent="0.2"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  <c r="AA785"/>
      <c r="AB785"/>
      <c r="AC785"/>
      <c r="AD785"/>
      <c r="AE785"/>
      <c r="AF785"/>
      <c r="AG785"/>
      <c r="AH785"/>
      <c r="AI785"/>
    </row>
    <row r="786" spans="9:35" x14ac:dyDescent="0.2"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  <c r="AA786"/>
      <c r="AB786"/>
      <c r="AC786"/>
      <c r="AD786"/>
      <c r="AE786"/>
      <c r="AF786"/>
      <c r="AG786"/>
      <c r="AH786"/>
      <c r="AI786"/>
    </row>
    <row r="787" spans="9:35" x14ac:dyDescent="0.2"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  <c r="AA787"/>
      <c r="AB787"/>
      <c r="AC787"/>
      <c r="AD787"/>
      <c r="AE787"/>
      <c r="AF787"/>
      <c r="AG787"/>
      <c r="AH787"/>
      <c r="AI787"/>
    </row>
    <row r="788" spans="9:35" x14ac:dyDescent="0.2"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  <c r="AA788"/>
      <c r="AB788"/>
      <c r="AC788"/>
      <c r="AD788"/>
      <c r="AE788"/>
      <c r="AF788"/>
      <c r="AG788"/>
      <c r="AH788"/>
      <c r="AI788"/>
    </row>
    <row r="789" spans="9:35" x14ac:dyDescent="0.2"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  <c r="AA789"/>
      <c r="AB789"/>
      <c r="AC789"/>
      <c r="AD789"/>
      <c r="AE789"/>
      <c r="AF789"/>
      <c r="AG789"/>
      <c r="AH789"/>
      <c r="AI789"/>
    </row>
    <row r="790" spans="9:35" x14ac:dyDescent="0.2"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  <c r="AA790"/>
      <c r="AB790"/>
      <c r="AC790"/>
      <c r="AD790"/>
      <c r="AE790"/>
      <c r="AF790"/>
      <c r="AG790"/>
      <c r="AH790"/>
      <c r="AI790"/>
    </row>
    <row r="791" spans="9:35" x14ac:dyDescent="0.2"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  <c r="AA791"/>
      <c r="AB791"/>
      <c r="AC791"/>
      <c r="AD791"/>
      <c r="AE791"/>
      <c r="AF791"/>
      <c r="AG791"/>
      <c r="AH791"/>
      <c r="AI791"/>
    </row>
    <row r="792" spans="9:35" x14ac:dyDescent="0.2"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  <c r="AA792"/>
      <c r="AB792"/>
      <c r="AC792"/>
      <c r="AD792"/>
      <c r="AE792"/>
      <c r="AF792"/>
      <c r="AG792"/>
      <c r="AH792"/>
      <c r="AI792"/>
    </row>
    <row r="793" spans="9:35" x14ac:dyDescent="0.2"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  <c r="AA793"/>
      <c r="AB793"/>
      <c r="AC793"/>
      <c r="AD793"/>
      <c r="AE793"/>
      <c r="AF793"/>
      <c r="AG793"/>
      <c r="AH793"/>
      <c r="AI793"/>
    </row>
    <row r="794" spans="9:35" x14ac:dyDescent="0.2"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  <c r="AA794"/>
      <c r="AB794"/>
      <c r="AC794"/>
      <c r="AD794"/>
      <c r="AE794"/>
      <c r="AF794"/>
      <c r="AG794"/>
      <c r="AH794"/>
      <c r="AI794"/>
    </row>
    <row r="795" spans="9:35" x14ac:dyDescent="0.2"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  <c r="AA795"/>
      <c r="AB795"/>
      <c r="AC795"/>
      <c r="AD795"/>
      <c r="AE795"/>
      <c r="AF795"/>
      <c r="AG795"/>
      <c r="AH795"/>
      <c r="AI795"/>
    </row>
    <row r="796" spans="9:35" x14ac:dyDescent="0.2"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  <c r="AA796"/>
      <c r="AB796"/>
      <c r="AC796"/>
      <c r="AD796"/>
      <c r="AE796"/>
      <c r="AF796"/>
      <c r="AG796"/>
      <c r="AH796"/>
      <c r="AI796"/>
    </row>
    <row r="797" spans="9:35" x14ac:dyDescent="0.2"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  <c r="AA797"/>
      <c r="AB797"/>
      <c r="AC797"/>
      <c r="AD797"/>
      <c r="AE797"/>
      <c r="AF797"/>
      <c r="AG797"/>
      <c r="AH797"/>
      <c r="AI797"/>
    </row>
    <row r="798" spans="9:35" x14ac:dyDescent="0.2"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  <c r="AA798"/>
      <c r="AB798"/>
      <c r="AC798"/>
      <c r="AD798"/>
      <c r="AE798"/>
      <c r="AF798"/>
      <c r="AG798"/>
      <c r="AH798"/>
      <c r="AI798"/>
    </row>
    <row r="799" spans="9:35" x14ac:dyDescent="0.2"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  <c r="AA799"/>
      <c r="AB799"/>
      <c r="AC799"/>
      <c r="AD799"/>
      <c r="AE799"/>
      <c r="AF799"/>
      <c r="AG799"/>
      <c r="AH799"/>
      <c r="AI799"/>
    </row>
    <row r="800" spans="9:35" x14ac:dyDescent="0.2"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  <c r="AA800"/>
      <c r="AB800"/>
      <c r="AC800"/>
      <c r="AD800"/>
      <c r="AE800"/>
      <c r="AF800"/>
      <c r="AG800"/>
      <c r="AH800"/>
      <c r="AI800"/>
    </row>
    <row r="801" spans="9:35" x14ac:dyDescent="0.2"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  <c r="AA801"/>
      <c r="AB801"/>
      <c r="AC801"/>
      <c r="AD801"/>
      <c r="AE801"/>
      <c r="AF801"/>
      <c r="AG801"/>
      <c r="AH801"/>
      <c r="AI801"/>
    </row>
    <row r="802" spans="9:35" x14ac:dyDescent="0.2"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  <c r="AA802"/>
      <c r="AB802"/>
      <c r="AC802"/>
      <c r="AD802"/>
      <c r="AE802"/>
      <c r="AF802"/>
      <c r="AG802"/>
      <c r="AH802"/>
      <c r="AI802"/>
    </row>
    <row r="803" spans="9:35" x14ac:dyDescent="0.2"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  <c r="AA803"/>
      <c r="AB803"/>
      <c r="AC803"/>
      <c r="AD803"/>
      <c r="AE803"/>
      <c r="AF803"/>
      <c r="AG803"/>
      <c r="AH803"/>
      <c r="AI803"/>
    </row>
    <row r="804" spans="9:35" x14ac:dyDescent="0.2"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  <c r="AA804"/>
      <c r="AB804"/>
      <c r="AC804"/>
      <c r="AD804"/>
      <c r="AE804"/>
      <c r="AF804"/>
      <c r="AG804"/>
      <c r="AH804"/>
      <c r="AI804"/>
    </row>
    <row r="805" spans="9:35" x14ac:dyDescent="0.2"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  <c r="AA805"/>
      <c r="AB805"/>
      <c r="AC805"/>
      <c r="AD805"/>
      <c r="AE805"/>
      <c r="AF805"/>
      <c r="AG805"/>
      <c r="AH805"/>
      <c r="AI805"/>
    </row>
    <row r="806" spans="9:35" x14ac:dyDescent="0.2"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  <c r="AA806"/>
      <c r="AB806"/>
      <c r="AC806"/>
      <c r="AD806"/>
      <c r="AE806"/>
      <c r="AF806"/>
      <c r="AG806"/>
      <c r="AH806"/>
      <c r="AI806"/>
    </row>
    <row r="807" spans="9:35" x14ac:dyDescent="0.2"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  <c r="AA807"/>
      <c r="AB807"/>
      <c r="AC807"/>
      <c r="AD807"/>
      <c r="AE807"/>
      <c r="AF807"/>
      <c r="AG807"/>
      <c r="AH807"/>
      <c r="AI807"/>
    </row>
    <row r="808" spans="9:35" x14ac:dyDescent="0.2"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  <c r="AA808"/>
      <c r="AB808"/>
      <c r="AC808"/>
      <c r="AD808"/>
      <c r="AE808"/>
      <c r="AF808"/>
      <c r="AG808"/>
      <c r="AH808"/>
      <c r="AI808"/>
    </row>
    <row r="809" spans="9:35" x14ac:dyDescent="0.2"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  <c r="AA809"/>
      <c r="AB809"/>
      <c r="AC809"/>
      <c r="AD809"/>
      <c r="AE809"/>
      <c r="AF809"/>
      <c r="AG809"/>
      <c r="AH809"/>
      <c r="AI809"/>
    </row>
    <row r="810" spans="9:35" x14ac:dyDescent="0.2"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  <c r="AA810"/>
      <c r="AB810"/>
      <c r="AC810"/>
      <c r="AD810"/>
      <c r="AE810"/>
      <c r="AF810"/>
      <c r="AG810"/>
      <c r="AH810"/>
      <c r="AI810"/>
    </row>
    <row r="811" spans="9:35" x14ac:dyDescent="0.2"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  <c r="AA811"/>
      <c r="AB811"/>
      <c r="AC811"/>
      <c r="AD811"/>
      <c r="AE811"/>
      <c r="AF811"/>
      <c r="AG811"/>
      <c r="AH811"/>
      <c r="AI811"/>
    </row>
    <row r="812" spans="9:35" x14ac:dyDescent="0.2"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  <c r="AA812"/>
      <c r="AB812"/>
      <c r="AC812"/>
      <c r="AD812"/>
      <c r="AE812"/>
      <c r="AF812"/>
      <c r="AG812"/>
      <c r="AH812"/>
      <c r="AI812"/>
    </row>
    <row r="813" spans="9:35" x14ac:dyDescent="0.2"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  <c r="AA813"/>
      <c r="AB813"/>
      <c r="AC813"/>
      <c r="AD813"/>
      <c r="AE813"/>
      <c r="AF813"/>
      <c r="AG813"/>
      <c r="AH813"/>
      <c r="AI813"/>
    </row>
    <row r="814" spans="9:35" x14ac:dyDescent="0.2"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  <c r="AA814"/>
      <c r="AB814"/>
      <c r="AC814"/>
      <c r="AD814"/>
      <c r="AE814"/>
      <c r="AF814"/>
      <c r="AG814"/>
      <c r="AH814"/>
      <c r="AI814"/>
    </row>
    <row r="815" spans="9:35" x14ac:dyDescent="0.2"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  <c r="AA815"/>
      <c r="AB815"/>
      <c r="AC815"/>
      <c r="AD815"/>
      <c r="AE815"/>
      <c r="AF815"/>
      <c r="AG815"/>
      <c r="AH815"/>
      <c r="AI815"/>
    </row>
    <row r="816" spans="9:35" x14ac:dyDescent="0.2"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  <c r="AA816"/>
      <c r="AB816"/>
      <c r="AC816"/>
      <c r="AD816"/>
      <c r="AE816"/>
      <c r="AF816"/>
      <c r="AG816"/>
      <c r="AH816"/>
      <c r="AI816"/>
    </row>
    <row r="817" spans="9:35" x14ac:dyDescent="0.2"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  <c r="AA817"/>
      <c r="AB817"/>
      <c r="AC817"/>
      <c r="AD817"/>
      <c r="AE817"/>
      <c r="AF817"/>
      <c r="AG817"/>
      <c r="AH817"/>
      <c r="AI817"/>
    </row>
    <row r="818" spans="9:35" x14ac:dyDescent="0.2"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  <c r="AA818"/>
      <c r="AB818"/>
      <c r="AC818"/>
      <c r="AD818"/>
      <c r="AE818"/>
      <c r="AF818"/>
      <c r="AG818"/>
      <c r="AH818"/>
      <c r="AI818"/>
    </row>
    <row r="819" spans="9:35" x14ac:dyDescent="0.2"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  <c r="AA819"/>
      <c r="AB819"/>
      <c r="AC819"/>
      <c r="AD819"/>
      <c r="AE819"/>
      <c r="AF819"/>
      <c r="AG819"/>
      <c r="AH819"/>
      <c r="AI819"/>
    </row>
    <row r="820" spans="9:35" x14ac:dyDescent="0.2"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  <c r="AA820"/>
      <c r="AB820"/>
      <c r="AC820"/>
      <c r="AD820"/>
      <c r="AE820"/>
      <c r="AF820"/>
      <c r="AG820"/>
      <c r="AH820"/>
      <c r="AI820"/>
    </row>
    <row r="821" spans="9:35" x14ac:dyDescent="0.2"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  <c r="AA821"/>
      <c r="AB821"/>
      <c r="AC821"/>
      <c r="AD821"/>
      <c r="AE821"/>
      <c r="AF821"/>
      <c r="AG821"/>
      <c r="AH821"/>
      <c r="AI821"/>
    </row>
    <row r="822" spans="9:35" x14ac:dyDescent="0.2"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  <c r="AA822"/>
      <c r="AB822"/>
      <c r="AC822"/>
      <c r="AD822"/>
      <c r="AE822"/>
      <c r="AF822"/>
      <c r="AG822"/>
      <c r="AH822"/>
      <c r="AI822"/>
    </row>
    <row r="823" spans="9:35" x14ac:dyDescent="0.2"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  <c r="AA823"/>
      <c r="AB823"/>
      <c r="AC823"/>
      <c r="AD823"/>
      <c r="AE823"/>
      <c r="AF823"/>
      <c r="AG823"/>
      <c r="AH823"/>
      <c r="AI823"/>
    </row>
    <row r="824" spans="9:35" x14ac:dyDescent="0.2"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  <c r="AA824"/>
      <c r="AB824"/>
      <c r="AC824"/>
      <c r="AD824"/>
      <c r="AE824"/>
      <c r="AF824"/>
      <c r="AG824"/>
      <c r="AH824"/>
      <c r="AI824"/>
    </row>
    <row r="825" spans="9:35" x14ac:dyDescent="0.2"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  <c r="AA825"/>
      <c r="AB825"/>
      <c r="AC825"/>
      <c r="AD825"/>
      <c r="AE825"/>
      <c r="AF825"/>
      <c r="AG825"/>
      <c r="AH825"/>
      <c r="AI825"/>
    </row>
    <row r="826" spans="9:35" x14ac:dyDescent="0.2"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  <c r="AA826"/>
      <c r="AB826"/>
      <c r="AC826"/>
      <c r="AD826"/>
      <c r="AE826"/>
      <c r="AF826"/>
      <c r="AG826"/>
      <c r="AH826"/>
      <c r="AI826"/>
    </row>
    <row r="827" spans="9:35" x14ac:dyDescent="0.2"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  <c r="AA827"/>
      <c r="AB827"/>
      <c r="AC827"/>
      <c r="AD827"/>
      <c r="AE827"/>
      <c r="AF827"/>
      <c r="AG827"/>
      <c r="AH827"/>
      <c r="AI827"/>
    </row>
    <row r="828" spans="9:35" x14ac:dyDescent="0.2"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  <c r="AA828"/>
      <c r="AB828"/>
      <c r="AC828"/>
      <c r="AD828"/>
      <c r="AE828"/>
      <c r="AF828"/>
      <c r="AG828"/>
      <c r="AH828"/>
      <c r="AI828"/>
    </row>
    <row r="829" spans="9:35" x14ac:dyDescent="0.2"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  <c r="AA829"/>
      <c r="AB829"/>
      <c r="AC829"/>
      <c r="AD829"/>
      <c r="AE829"/>
      <c r="AF829"/>
      <c r="AG829"/>
      <c r="AH829"/>
      <c r="AI829"/>
    </row>
    <row r="830" spans="9:35" x14ac:dyDescent="0.2"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  <c r="AA830"/>
      <c r="AB830"/>
      <c r="AC830"/>
      <c r="AD830"/>
      <c r="AE830"/>
      <c r="AF830"/>
      <c r="AG830"/>
      <c r="AH830"/>
      <c r="AI830"/>
    </row>
    <row r="831" spans="9:35" x14ac:dyDescent="0.2"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  <c r="AA831"/>
      <c r="AB831"/>
      <c r="AC831"/>
      <c r="AD831"/>
      <c r="AE831"/>
      <c r="AF831"/>
      <c r="AG831"/>
      <c r="AH831"/>
      <c r="AI831"/>
    </row>
    <row r="832" spans="9:35" x14ac:dyDescent="0.2"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  <c r="AA832"/>
      <c r="AB832"/>
      <c r="AC832"/>
      <c r="AD832"/>
      <c r="AE832"/>
      <c r="AF832"/>
      <c r="AG832"/>
      <c r="AH832"/>
      <c r="AI832"/>
    </row>
    <row r="833" spans="9:35" x14ac:dyDescent="0.2"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  <c r="AA833"/>
      <c r="AB833"/>
      <c r="AC833"/>
      <c r="AD833"/>
      <c r="AE833"/>
      <c r="AF833"/>
      <c r="AG833"/>
      <c r="AH833"/>
      <c r="AI833"/>
    </row>
    <row r="834" spans="9:35" x14ac:dyDescent="0.2"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  <c r="AA834"/>
      <c r="AB834"/>
      <c r="AC834"/>
      <c r="AD834"/>
      <c r="AE834"/>
      <c r="AF834"/>
      <c r="AG834"/>
      <c r="AH834"/>
      <c r="AI834"/>
    </row>
    <row r="835" spans="9:35" x14ac:dyDescent="0.2"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  <c r="AA835"/>
      <c r="AB835"/>
      <c r="AC835"/>
      <c r="AD835"/>
      <c r="AE835"/>
      <c r="AF835"/>
      <c r="AG835"/>
      <c r="AH835"/>
      <c r="AI835"/>
    </row>
    <row r="836" spans="9:35" x14ac:dyDescent="0.2"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  <c r="AA836"/>
      <c r="AB836"/>
      <c r="AC836"/>
      <c r="AD836"/>
      <c r="AE836"/>
      <c r="AF836"/>
      <c r="AG836"/>
      <c r="AH836"/>
      <c r="AI836"/>
    </row>
    <row r="837" spans="9:35" x14ac:dyDescent="0.2"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  <c r="AA837"/>
      <c r="AB837"/>
      <c r="AC837"/>
      <c r="AD837"/>
      <c r="AE837"/>
      <c r="AF837"/>
      <c r="AG837"/>
      <c r="AH837"/>
      <c r="AI837"/>
    </row>
    <row r="838" spans="9:35" x14ac:dyDescent="0.2"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  <c r="AA838"/>
      <c r="AB838"/>
      <c r="AC838"/>
      <c r="AD838"/>
      <c r="AE838"/>
      <c r="AF838"/>
      <c r="AG838"/>
      <c r="AH838"/>
      <c r="AI838"/>
    </row>
    <row r="839" spans="9:35" x14ac:dyDescent="0.2"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  <c r="AA839"/>
      <c r="AB839"/>
      <c r="AC839"/>
      <c r="AD839"/>
      <c r="AE839"/>
      <c r="AF839"/>
      <c r="AG839"/>
      <c r="AH839"/>
      <c r="AI839"/>
    </row>
    <row r="840" spans="9:35" x14ac:dyDescent="0.2"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  <c r="AA840"/>
      <c r="AB840"/>
      <c r="AC840"/>
      <c r="AD840"/>
      <c r="AE840"/>
      <c r="AF840"/>
      <c r="AG840"/>
      <c r="AH840"/>
      <c r="AI840"/>
    </row>
    <row r="841" spans="9:35" x14ac:dyDescent="0.2"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  <c r="AA841"/>
      <c r="AB841"/>
      <c r="AC841"/>
      <c r="AD841"/>
      <c r="AE841"/>
      <c r="AF841"/>
      <c r="AG841"/>
      <c r="AH841"/>
      <c r="AI841"/>
    </row>
    <row r="842" spans="9:35" x14ac:dyDescent="0.2"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  <c r="AA842"/>
      <c r="AB842"/>
      <c r="AC842"/>
      <c r="AD842"/>
      <c r="AE842"/>
      <c r="AF842"/>
      <c r="AG842"/>
      <c r="AH842"/>
      <c r="AI842"/>
    </row>
    <row r="843" spans="9:35" x14ac:dyDescent="0.2"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  <c r="AA843"/>
      <c r="AB843"/>
      <c r="AC843"/>
      <c r="AD843"/>
      <c r="AE843"/>
      <c r="AF843"/>
      <c r="AG843"/>
      <c r="AH843"/>
      <c r="AI843"/>
    </row>
    <row r="844" spans="9:35" x14ac:dyDescent="0.2"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  <c r="AA844"/>
      <c r="AB844"/>
      <c r="AC844"/>
      <c r="AD844"/>
      <c r="AE844"/>
      <c r="AF844"/>
      <c r="AG844"/>
      <c r="AH844"/>
      <c r="AI844"/>
    </row>
    <row r="845" spans="9:35" x14ac:dyDescent="0.2"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  <c r="AA845"/>
      <c r="AB845"/>
      <c r="AC845"/>
      <c r="AD845"/>
      <c r="AE845"/>
      <c r="AF845"/>
      <c r="AG845"/>
      <c r="AH845"/>
      <c r="AI845"/>
    </row>
    <row r="846" spans="9:35" x14ac:dyDescent="0.2"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  <c r="AA846"/>
      <c r="AB846"/>
      <c r="AC846"/>
      <c r="AD846"/>
      <c r="AE846"/>
      <c r="AF846"/>
      <c r="AG846"/>
      <c r="AH846"/>
      <c r="AI846"/>
    </row>
    <row r="847" spans="9:35" x14ac:dyDescent="0.2"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  <c r="AA847"/>
      <c r="AB847"/>
      <c r="AC847"/>
      <c r="AD847"/>
      <c r="AE847"/>
      <c r="AF847"/>
      <c r="AG847"/>
      <c r="AH847"/>
      <c r="AI847"/>
    </row>
    <row r="848" spans="9:35" x14ac:dyDescent="0.2"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  <c r="AA848"/>
      <c r="AB848"/>
      <c r="AC848"/>
      <c r="AD848"/>
      <c r="AE848"/>
      <c r="AF848"/>
      <c r="AG848"/>
      <c r="AH848"/>
      <c r="AI848"/>
    </row>
    <row r="849" spans="9:35" x14ac:dyDescent="0.2"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  <c r="AA849"/>
      <c r="AB849"/>
      <c r="AC849"/>
      <c r="AD849"/>
      <c r="AE849"/>
      <c r="AF849"/>
      <c r="AG849"/>
      <c r="AH849"/>
      <c r="AI849"/>
    </row>
    <row r="850" spans="9:35" x14ac:dyDescent="0.2"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  <c r="AA850"/>
      <c r="AB850"/>
      <c r="AC850"/>
      <c r="AD850"/>
      <c r="AE850"/>
      <c r="AF850"/>
      <c r="AG850"/>
      <c r="AH850"/>
      <c r="AI850"/>
    </row>
    <row r="851" spans="9:35" x14ac:dyDescent="0.2"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  <c r="AA851"/>
      <c r="AB851"/>
      <c r="AC851"/>
      <c r="AD851"/>
      <c r="AE851"/>
      <c r="AF851"/>
      <c r="AG851"/>
      <c r="AH851"/>
      <c r="AI851"/>
    </row>
    <row r="852" spans="9:35" x14ac:dyDescent="0.2"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  <c r="AA852"/>
      <c r="AB852"/>
      <c r="AC852"/>
      <c r="AD852"/>
      <c r="AE852"/>
      <c r="AF852"/>
      <c r="AG852"/>
      <c r="AH852"/>
      <c r="AI852"/>
    </row>
    <row r="853" spans="9:35" x14ac:dyDescent="0.2"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  <c r="AA853"/>
      <c r="AB853"/>
      <c r="AC853"/>
      <c r="AD853"/>
      <c r="AE853"/>
      <c r="AF853"/>
      <c r="AG853"/>
      <c r="AH853"/>
      <c r="AI853"/>
    </row>
    <row r="854" spans="9:35" x14ac:dyDescent="0.2"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  <c r="AA854"/>
      <c r="AB854"/>
      <c r="AC854"/>
      <c r="AD854"/>
      <c r="AE854"/>
      <c r="AF854"/>
      <c r="AG854"/>
      <c r="AH854"/>
      <c r="AI854"/>
    </row>
    <row r="855" spans="9:35" x14ac:dyDescent="0.2"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  <c r="AA855"/>
      <c r="AB855"/>
      <c r="AC855"/>
      <c r="AD855"/>
      <c r="AE855"/>
      <c r="AF855"/>
      <c r="AG855"/>
      <c r="AH855"/>
      <c r="AI855"/>
    </row>
    <row r="856" spans="9:35" x14ac:dyDescent="0.2"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  <c r="AA856"/>
      <c r="AB856"/>
      <c r="AC856"/>
      <c r="AD856"/>
      <c r="AE856"/>
      <c r="AF856"/>
      <c r="AG856"/>
      <c r="AH856"/>
      <c r="AI856"/>
    </row>
    <row r="857" spans="9:35" x14ac:dyDescent="0.2"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  <c r="AA857"/>
      <c r="AB857"/>
      <c r="AC857"/>
      <c r="AD857"/>
      <c r="AE857"/>
      <c r="AF857"/>
      <c r="AG857"/>
      <c r="AH857"/>
      <c r="AI857"/>
    </row>
    <row r="858" spans="9:35" x14ac:dyDescent="0.2"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  <c r="AA858"/>
      <c r="AB858"/>
      <c r="AC858"/>
      <c r="AD858"/>
      <c r="AE858"/>
      <c r="AF858"/>
      <c r="AG858"/>
      <c r="AH858"/>
      <c r="AI858"/>
    </row>
    <row r="859" spans="9:35" x14ac:dyDescent="0.2"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  <c r="AA859"/>
      <c r="AB859"/>
      <c r="AC859"/>
      <c r="AD859"/>
      <c r="AE859"/>
      <c r="AF859"/>
      <c r="AG859"/>
      <c r="AH859"/>
      <c r="AI859"/>
    </row>
    <row r="860" spans="9:35" x14ac:dyDescent="0.2"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  <c r="AA860"/>
      <c r="AB860"/>
      <c r="AC860"/>
      <c r="AD860"/>
      <c r="AE860"/>
      <c r="AF860"/>
      <c r="AG860"/>
      <c r="AH860"/>
      <c r="AI860"/>
    </row>
    <row r="861" spans="9:35" x14ac:dyDescent="0.2"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  <c r="AA861"/>
      <c r="AB861"/>
      <c r="AC861"/>
      <c r="AD861"/>
      <c r="AE861"/>
      <c r="AF861"/>
      <c r="AG861"/>
      <c r="AH861"/>
      <c r="AI861"/>
    </row>
    <row r="862" spans="9:35" x14ac:dyDescent="0.2"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  <c r="AA862"/>
      <c r="AB862"/>
      <c r="AC862"/>
      <c r="AD862"/>
      <c r="AE862"/>
      <c r="AF862"/>
      <c r="AG862"/>
      <c r="AH862"/>
      <c r="AI862"/>
    </row>
    <row r="863" spans="9:35" x14ac:dyDescent="0.2"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  <c r="AA863"/>
      <c r="AB863"/>
      <c r="AC863"/>
      <c r="AD863"/>
      <c r="AE863"/>
      <c r="AF863"/>
      <c r="AG863"/>
      <c r="AH863"/>
      <c r="AI863"/>
    </row>
    <row r="864" spans="9:35" x14ac:dyDescent="0.2"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  <c r="AA864"/>
      <c r="AB864"/>
      <c r="AC864"/>
      <c r="AD864"/>
      <c r="AE864"/>
      <c r="AF864"/>
      <c r="AG864"/>
      <c r="AH864"/>
      <c r="AI864"/>
    </row>
    <row r="865" spans="9:35" x14ac:dyDescent="0.2"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  <c r="AA865"/>
      <c r="AB865"/>
      <c r="AC865"/>
      <c r="AD865"/>
      <c r="AE865"/>
      <c r="AF865"/>
      <c r="AG865"/>
      <c r="AH865"/>
      <c r="AI865"/>
    </row>
    <row r="866" spans="9:35" x14ac:dyDescent="0.2"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  <c r="AA866"/>
      <c r="AB866"/>
      <c r="AC866"/>
      <c r="AD866"/>
      <c r="AE866"/>
      <c r="AF866"/>
      <c r="AG866"/>
      <c r="AH866"/>
      <c r="AI866"/>
    </row>
    <row r="867" spans="9:35" x14ac:dyDescent="0.2"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  <c r="AA867"/>
      <c r="AB867"/>
      <c r="AC867"/>
      <c r="AD867"/>
      <c r="AE867"/>
      <c r="AF867"/>
      <c r="AG867"/>
      <c r="AH867"/>
      <c r="AI867"/>
    </row>
    <row r="868" spans="9:35" x14ac:dyDescent="0.2"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  <c r="AA868"/>
      <c r="AB868"/>
      <c r="AC868"/>
      <c r="AD868"/>
      <c r="AE868"/>
      <c r="AF868"/>
      <c r="AG868"/>
      <c r="AH868"/>
      <c r="AI868"/>
    </row>
    <row r="869" spans="9:35" x14ac:dyDescent="0.2"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  <c r="AA869"/>
      <c r="AB869"/>
      <c r="AC869"/>
      <c r="AD869"/>
      <c r="AE869"/>
      <c r="AF869"/>
      <c r="AG869"/>
      <c r="AH869"/>
      <c r="AI869"/>
    </row>
    <row r="870" spans="9:35" x14ac:dyDescent="0.2"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  <c r="AA870"/>
      <c r="AB870"/>
      <c r="AC870"/>
      <c r="AD870"/>
      <c r="AE870"/>
      <c r="AF870"/>
      <c r="AG870"/>
      <c r="AH870"/>
      <c r="AI870"/>
    </row>
    <row r="871" spans="9:35" x14ac:dyDescent="0.2"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  <c r="AA871"/>
      <c r="AB871"/>
      <c r="AC871"/>
      <c r="AD871"/>
      <c r="AE871"/>
      <c r="AF871"/>
      <c r="AG871"/>
      <c r="AH871"/>
      <c r="AI871"/>
    </row>
    <row r="872" spans="9:35" x14ac:dyDescent="0.2"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  <c r="AA872"/>
      <c r="AB872"/>
      <c r="AC872"/>
      <c r="AD872"/>
      <c r="AE872"/>
      <c r="AF872"/>
      <c r="AG872"/>
      <c r="AH872"/>
      <c r="AI872"/>
    </row>
    <row r="873" spans="9:35" x14ac:dyDescent="0.2"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  <c r="AA873"/>
      <c r="AB873"/>
      <c r="AC873"/>
      <c r="AD873"/>
      <c r="AE873"/>
      <c r="AF873"/>
      <c r="AG873"/>
      <c r="AH873"/>
      <c r="AI873"/>
    </row>
    <row r="874" spans="9:35" x14ac:dyDescent="0.2"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  <c r="AA874"/>
      <c r="AB874"/>
      <c r="AC874"/>
      <c r="AD874"/>
      <c r="AE874"/>
      <c r="AF874"/>
      <c r="AG874"/>
      <c r="AH874"/>
      <c r="AI874"/>
    </row>
    <row r="875" spans="9:35" x14ac:dyDescent="0.2"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  <c r="AA875"/>
      <c r="AB875"/>
      <c r="AC875"/>
      <c r="AD875"/>
      <c r="AE875"/>
      <c r="AF875"/>
      <c r="AG875"/>
      <c r="AH875"/>
      <c r="AI875"/>
    </row>
    <row r="876" spans="9:35" x14ac:dyDescent="0.2"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  <c r="AA876"/>
      <c r="AB876"/>
      <c r="AC876"/>
      <c r="AD876"/>
      <c r="AE876"/>
      <c r="AF876"/>
      <c r="AG876"/>
      <c r="AH876"/>
      <c r="AI876"/>
    </row>
    <row r="877" spans="9:35" x14ac:dyDescent="0.2"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  <c r="AA877"/>
      <c r="AB877"/>
      <c r="AC877"/>
      <c r="AD877"/>
      <c r="AE877"/>
      <c r="AF877"/>
      <c r="AG877"/>
      <c r="AH877"/>
      <c r="AI877"/>
    </row>
    <row r="878" spans="9:35" x14ac:dyDescent="0.2"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  <c r="AA878"/>
      <c r="AB878"/>
      <c r="AC878"/>
      <c r="AD878"/>
      <c r="AE878"/>
      <c r="AF878"/>
      <c r="AG878"/>
      <c r="AH878"/>
      <c r="AI878"/>
    </row>
    <row r="879" spans="9:35" x14ac:dyDescent="0.2"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  <c r="AA879"/>
      <c r="AB879"/>
      <c r="AC879"/>
      <c r="AD879"/>
      <c r="AE879"/>
      <c r="AF879"/>
      <c r="AG879"/>
      <c r="AH879"/>
      <c r="AI879"/>
    </row>
    <row r="880" spans="9:35" x14ac:dyDescent="0.2"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  <c r="AA880"/>
      <c r="AB880"/>
      <c r="AC880"/>
      <c r="AD880"/>
      <c r="AE880"/>
      <c r="AF880"/>
      <c r="AG880"/>
      <c r="AH880"/>
      <c r="AI880"/>
    </row>
    <row r="881" spans="9:35" x14ac:dyDescent="0.2"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  <c r="AA881"/>
      <c r="AB881"/>
      <c r="AC881"/>
      <c r="AD881"/>
      <c r="AE881"/>
      <c r="AF881"/>
      <c r="AG881"/>
      <c r="AH881"/>
      <c r="AI881"/>
    </row>
    <row r="882" spans="9:35" x14ac:dyDescent="0.2"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  <c r="AA882"/>
      <c r="AB882"/>
      <c r="AC882"/>
      <c r="AD882"/>
      <c r="AE882"/>
      <c r="AF882"/>
      <c r="AG882"/>
      <c r="AH882"/>
      <c r="AI882"/>
    </row>
    <row r="883" spans="9:35" x14ac:dyDescent="0.2"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  <c r="AA883"/>
      <c r="AB883"/>
      <c r="AC883"/>
      <c r="AD883"/>
      <c r="AE883"/>
      <c r="AF883"/>
      <c r="AG883"/>
      <c r="AH883"/>
      <c r="AI883"/>
    </row>
    <row r="884" spans="9:35" x14ac:dyDescent="0.2"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  <c r="AA884"/>
      <c r="AB884"/>
      <c r="AC884"/>
      <c r="AD884"/>
      <c r="AE884"/>
      <c r="AF884"/>
      <c r="AG884"/>
      <c r="AH884"/>
      <c r="AI884"/>
    </row>
    <row r="885" spans="9:35" x14ac:dyDescent="0.2"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  <c r="AA885"/>
      <c r="AB885"/>
      <c r="AC885"/>
      <c r="AD885"/>
      <c r="AE885"/>
      <c r="AF885"/>
      <c r="AG885"/>
      <c r="AH885"/>
      <c r="AI885"/>
    </row>
    <row r="886" spans="9:35" x14ac:dyDescent="0.2"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  <c r="AA886"/>
      <c r="AB886"/>
      <c r="AC886"/>
      <c r="AD886"/>
      <c r="AE886"/>
      <c r="AF886"/>
      <c r="AG886"/>
      <c r="AH886"/>
      <c r="AI886"/>
    </row>
    <row r="887" spans="9:35" x14ac:dyDescent="0.2"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  <c r="AA887"/>
      <c r="AB887"/>
      <c r="AC887"/>
      <c r="AD887"/>
      <c r="AE887"/>
      <c r="AF887"/>
      <c r="AG887"/>
      <c r="AH887"/>
      <c r="AI887"/>
    </row>
    <row r="888" spans="9:35" x14ac:dyDescent="0.2"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  <c r="AA888"/>
      <c r="AB888"/>
      <c r="AC888"/>
      <c r="AD888"/>
      <c r="AE888"/>
      <c r="AF888"/>
      <c r="AG888"/>
      <c r="AH888"/>
      <c r="AI888"/>
    </row>
    <row r="889" spans="9:35" x14ac:dyDescent="0.2"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  <c r="AA889"/>
      <c r="AB889"/>
      <c r="AC889"/>
      <c r="AD889"/>
      <c r="AE889"/>
      <c r="AF889"/>
      <c r="AG889"/>
      <c r="AH889"/>
      <c r="AI889"/>
    </row>
    <row r="890" spans="9:35" x14ac:dyDescent="0.2"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  <c r="AA890"/>
      <c r="AB890"/>
      <c r="AC890"/>
      <c r="AD890"/>
      <c r="AE890"/>
      <c r="AF890"/>
      <c r="AG890"/>
      <c r="AH890"/>
      <c r="AI890"/>
    </row>
    <row r="891" spans="9:35" x14ac:dyDescent="0.2"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  <c r="AA891"/>
      <c r="AB891"/>
      <c r="AC891"/>
      <c r="AD891"/>
      <c r="AE891"/>
      <c r="AF891"/>
      <c r="AG891"/>
      <c r="AH891"/>
      <c r="AI891"/>
    </row>
    <row r="892" spans="9:35" x14ac:dyDescent="0.2"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  <c r="AA892"/>
      <c r="AB892"/>
      <c r="AC892"/>
      <c r="AD892"/>
      <c r="AE892"/>
      <c r="AF892"/>
      <c r="AG892"/>
      <c r="AH892"/>
      <c r="AI892"/>
    </row>
    <row r="893" spans="9:35" x14ac:dyDescent="0.2"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  <c r="AA893"/>
      <c r="AB893"/>
      <c r="AC893"/>
      <c r="AD893"/>
      <c r="AE893"/>
      <c r="AF893"/>
      <c r="AG893"/>
      <c r="AH893"/>
      <c r="AI893"/>
    </row>
    <row r="894" spans="9:35" x14ac:dyDescent="0.2"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  <c r="AA894"/>
      <c r="AB894"/>
      <c r="AC894"/>
      <c r="AD894"/>
      <c r="AE894"/>
      <c r="AF894"/>
      <c r="AG894"/>
      <c r="AH894"/>
      <c r="AI894"/>
    </row>
    <row r="895" spans="9:35" x14ac:dyDescent="0.2"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  <c r="AA895"/>
      <c r="AB895"/>
      <c r="AC895"/>
      <c r="AD895"/>
      <c r="AE895"/>
      <c r="AF895"/>
      <c r="AG895"/>
      <c r="AH895"/>
      <c r="AI895"/>
    </row>
    <row r="896" spans="9:35" x14ac:dyDescent="0.2"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  <c r="AA896"/>
      <c r="AB896"/>
      <c r="AC896"/>
      <c r="AD896"/>
      <c r="AE896"/>
      <c r="AF896"/>
      <c r="AG896"/>
      <c r="AH896"/>
      <c r="AI896"/>
    </row>
    <row r="897" spans="9:35" x14ac:dyDescent="0.2"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  <c r="AA897"/>
      <c r="AB897"/>
      <c r="AC897"/>
      <c r="AD897"/>
      <c r="AE897"/>
      <c r="AF897"/>
      <c r="AG897"/>
      <c r="AH897"/>
      <c r="AI897"/>
    </row>
    <row r="898" spans="9:35" x14ac:dyDescent="0.2"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  <c r="AA898"/>
      <c r="AB898"/>
      <c r="AC898"/>
      <c r="AD898"/>
      <c r="AE898"/>
      <c r="AF898"/>
      <c r="AG898"/>
      <c r="AH898"/>
      <c r="AI898"/>
    </row>
    <row r="899" spans="9:35" x14ac:dyDescent="0.2"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  <c r="AA899"/>
      <c r="AB899"/>
      <c r="AC899"/>
      <c r="AD899"/>
      <c r="AE899"/>
      <c r="AF899"/>
      <c r="AG899"/>
      <c r="AH899"/>
      <c r="AI899"/>
    </row>
    <row r="900" spans="9:35" x14ac:dyDescent="0.2"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  <c r="AA900"/>
      <c r="AB900"/>
      <c r="AC900"/>
      <c r="AD900"/>
      <c r="AE900"/>
      <c r="AF900"/>
      <c r="AG900"/>
      <c r="AH900"/>
      <c r="AI900"/>
    </row>
    <row r="901" spans="9:35" x14ac:dyDescent="0.2"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  <c r="AA901"/>
      <c r="AB901"/>
      <c r="AC901"/>
      <c r="AD901"/>
      <c r="AE901"/>
      <c r="AF901"/>
      <c r="AG901"/>
      <c r="AH901"/>
      <c r="AI901"/>
    </row>
    <row r="902" spans="9:35" x14ac:dyDescent="0.2"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  <c r="AA902"/>
      <c r="AB902"/>
      <c r="AC902"/>
      <c r="AD902"/>
      <c r="AE902"/>
      <c r="AF902"/>
      <c r="AG902"/>
      <c r="AH902"/>
      <c r="AI902"/>
    </row>
    <row r="903" spans="9:35" x14ac:dyDescent="0.2"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  <c r="AA903"/>
      <c r="AB903"/>
      <c r="AC903"/>
      <c r="AD903"/>
      <c r="AE903"/>
      <c r="AF903"/>
      <c r="AG903"/>
      <c r="AH903"/>
      <c r="AI903"/>
    </row>
    <row r="904" spans="9:35" x14ac:dyDescent="0.2"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  <c r="AA904"/>
      <c r="AB904"/>
      <c r="AC904"/>
      <c r="AD904"/>
      <c r="AE904"/>
      <c r="AF904"/>
      <c r="AG904"/>
      <c r="AH904"/>
      <c r="AI904"/>
    </row>
    <row r="905" spans="9:35" x14ac:dyDescent="0.2"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  <c r="AA905"/>
      <c r="AB905"/>
      <c r="AC905"/>
      <c r="AD905"/>
      <c r="AE905"/>
      <c r="AF905"/>
      <c r="AG905"/>
      <c r="AH905"/>
      <c r="AI905"/>
    </row>
    <row r="906" spans="9:35" x14ac:dyDescent="0.2"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  <c r="AA906"/>
      <c r="AB906"/>
      <c r="AC906"/>
      <c r="AD906"/>
      <c r="AE906"/>
      <c r="AF906"/>
      <c r="AG906"/>
      <c r="AH906"/>
      <c r="AI906"/>
    </row>
    <row r="907" spans="9:35" x14ac:dyDescent="0.2"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  <c r="AA907"/>
      <c r="AB907"/>
      <c r="AC907"/>
      <c r="AD907"/>
      <c r="AE907"/>
      <c r="AF907"/>
      <c r="AG907"/>
      <c r="AH907"/>
      <c r="AI907"/>
    </row>
    <row r="908" spans="9:35" x14ac:dyDescent="0.2"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  <c r="AA908"/>
      <c r="AB908"/>
      <c r="AC908"/>
      <c r="AD908"/>
      <c r="AE908"/>
      <c r="AF908"/>
      <c r="AG908"/>
      <c r="AH908"/>
      <c r="AI908"/>
    </row>
    <row r="909" spans="9:35" x14ac:dyDescent="0.2"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  <c r="AA909"/>
      <c r="AB909"/>
      <c r="AC909"/>
      <c r="AD909"/>
      <c r="AE909"/>
      <c r="AF909"/>
      <c r="AG909"/>
      <c r="AH909"/>
      <c r="AI909"/>
    </row>
    <row r="910" spans="9:35" x14ac:dyDescent="0.2"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  <c r="AA910"/>
      <c r="AB910"/>
      <c r="AC910"/>
      <c r="AD910"/>
      <c r="AE910"/>
      <c r="AF910"/>
      <c r="AG910"/>
      <c r="AH910"/>
      <c r="AI910"/>
    </row>
    <row r="911" spans="9:35" x14ac:dyDescent="0.2"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  <c r="AA911"/>
      <c r="AB911"/>
      <c r="AC911"/>
      <c r="AD911"/>
      <c r="AE911"/>
      <c r="AF911"/>
      <c r="AG911"/>
      <c r="AH911"/>
      <c r="AI911"/>
    </row>
    <row r="912" spans="9:35" x14ac:dyDescent="0.2"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  <c r="AA912"/>
      <c r="AB912"/>
      <c r="AC912"/>
      <c r="AD912"/>
      <c r="AE912"/>
      <c r="AF912"/>
      <c r="AG912"/>
      <c r="AH912"/>
      <c r="AI912"/>
    </row>
    <row r="913" spans="9:35" x14ac:dyDescent="0.2"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  <c r="AA913"/>
      <c r="AB913"/>
      <c r="AC913"/>
      <c r="AD913"/>
      <c r="AE913"/>
      <c r="AF913"/>
      <c r="AG913"/>
      <c r="AH913"/>
      <c r="AI913"/>
    </row>
    <row r="914" spans="9:35" x14ac:dyDescent="0.2"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  <c r="AA914"/>
      <c r="AB914"/>
      <c r="AC914"/>
      <c r="AD914"/>
      <c r="AE914"/>
      <c r="AF914"/>
      <c r="AG914"/>
      <c r="AH914"/>
      <c r="AI914"/>
    </row>
    <row r="915" spans="9:35" x14ac:dyDescent="0.2"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  <c r="AA915"/>
      <c r="AB915"/>
      <c r="AC915"/>
      <c r="AD915"/>
      <c r="AE915"/>
      <c r="AF915"/>
      <c r="AG915"/>
      <c r="AH915"/>
      <c r="AI915"/>
    </row>
    <row r="916" spans="9:35" x14ac:dyDescent="0.2"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  <c r="AA916"/>
      <c r="AB916"/>
      <c r="AC916"/>
      <c r="AD916"/>
      <c r="AE916"/>
      <c r="AF916"/>
      <c r="AG916"/>
      <c r="AH916"/>
      <c r="AI916"/>
    </row>
    <row r="917" spans="9:35" x14ac:dyDescent="0.2"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  <c r="AA917"/>
      <c r="AB917"/>
      <c r="AC917"/>
      <c r="AD917"/>
      <c r="AE917"/>
      <c r="AF917"/>
      <c r="AG917"/>
      <c r="AH917"/>
      <c r="AI917"/>
    </row>
    <row r="918" spans="9:35" x14ac:dyDescent="0.2"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  <c r="AA918"/>
      <c r="AB918"/>
      <c r="AC918"/>
      <c r="AD918"/>
      <c r="AE918"/>
      <c r="AF918"/>
      <c r="AG918"/>
      <c r="AH918"/>
      <c r="AI918"/>
    </row>
    <row r="919" spans="9:35" x14ac:dyDescent="0.2"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  <c r="AA919"/>
      <c r="AB919"/>
      <c r="AC919"/>
      <c r="AD919"/>
      <c r="AE919"/>
      <c r="AF919"/>
      <c r="AG919"/>
      <c r="AH919"/>
      <c r="AI919"/>
    </row>
    <row r="920" spans="9:35" x14ac:dyDescent="0.2"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  <c r="AA920"/>
      <c r="AB920"/>
      <c r="AC920"/>
      <c r="AD920"/>
      <c r="AE920"/>
      <c r="AF920"/>
      <c r="AG920"/>
      <c r="AH920"/>
      <c r="AI920"/>
    </row>
    <row r="921" spans="9:35" x14ac:dyDescent="0.2"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  <c r="AA921"/>
      <c r="AB921"/>
      <c r="AC921"/>
      <c r="AD921"/>
      <c r="AE921"/>
      <c r="AF921"/>
      <c r="AG921"/>
      <c r="AH921"/>
      <c r="AI921"/>
    </row>
    <row r="922" spans="9:35" x14ac:dyDescent="0.2"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  <c r="AA922"/>
      <c r="AB922"/>
      <c r="AC922"/>
      <c r="AD922"/>
      <c r="AE922"/>
      <c r="AF922"/>
      <c r="AG922"/>
      <c r="AH922"/>
      <c r="AI922"/>
    </row>
    <row r="923" spans="9:35" x14ac:dyDescent="0.2"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  <c r="AA923"/>
      <c r="AB923"/>
      <c r="AC923"/>
      <c r="AD923"/>
      <c r="AE923"/>
      <c r="AF923"/>
      <c r="AG923"/>
      <c r="AH923"/>
      <c r="AI923"/>
    </row>
    <row r="924" spans="9:35" x14ac:dyDescent="0.2"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  <c r="AA924"/>
      <c r="AB924"/>
      <c r="AC924"/>
      <c r="AD924"/>
      <c r="AE924"/>
      <c r="AF924"/>
      <c r="AG924"/>
      <c r="AH924"/>
      <c r="AI924"/>
    </row>
    <row r="925" spans="9:35" x14ac:dyDescent="0.2"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  <c r="AA925"/>
      <c r="AB925"/>
      <c r="AC925"/>
      <c r="AD925"/>
      <c r="AE925"/>
      <c r="AF925"/>
      <c r="AG925"/>
      <c r="AH925"/>
      <c r="AI925"/>
    </row>
    <row r="926" spans="9:35" x14ac:dyDescent="0.2"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  <c r="AA926"/>
      <c r="AB926"/>
      <c r="AC926"/>
      <c r="AD926"/>
      <c r="AE926"/>
      <c r="AF926"/>
      <c r="AG926"/>
      <c r="AH926"/>
      <c r="AI926"/>
    </row>
    <row r="927" spans="9:35" x14ac:dyDescent="0.2"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  <c r="AA927"/>
      <c r="AB927"/>
      <c r="AC927"/>
      <c r="AD927"/>
      <c r="AE927"/>
      <c r="AF927"/>
      <c r="AG927"/>
      <c r="AH927"/>
      <c r="AI927"/>
    </row>
    <row r="928" spans="9:35" x14ac:dyDescent="0.2"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  <c r="AA928"/>
      <c r="AB928"/>
      <c r="AC928"/>
      <c r="AD928"/>
      <c r="AE928"/>
      <c r="AF928"/>
      <c r="AG928"/>
      <c r="AH928"/>
      <c r="AI928"/>
    </row>
    <row r="929" spans="9:35" x14ac:dyDescent="0.2"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  <c r="AA929"/>
      <c r="AB929"/>
      <c r="AC929"/>
      <c r="AD929"/>
      <c r="AE929"/>
      <c r="AF929"/>
      <c r="AG929"/>
      <c r="AH929"/>
      <c r="AI929"/>
    </row>
    <row r="930" spans="9:35" x14ac:dyDescent="0.2"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  <c r="AA930"/>
      <c r="AB930"/>
      <c r="AC930"/>
      <c r="AD930"/>
      <c r="AE930"/>
      <c r="AF930"/>
      <c r="AG930"/>
      <c r="AH930"/>
      <c r="AI930"/>
    </row>
    <row r="931" spans="9:35" x14ac:dyDescent="0.2"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  <c r="AA931"/>
      <c r="AB931"/>
      <c r="AC931"/>
      <c r="AD931"/>
      <c r="AE931"/>
      <c r="AF931"/>
      <c r="AG931"/>
      <c r="AH931"/>
      <c r="AI931"/>
    </row>
    <row r="932" spans="9:35" x14ac:dyDescent="0.2"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  <c r="AA932"/>
      <c r="AB932"/>
      <c r="AC932"/>
      <c r="AD932"/>
      <c r="AE932"/>
      <c r="AF932"/>
      <c r="AG932"/>
      <c r="AH932"/>
      <c r="AI932"/>
    </row>
    <row r="933" spans="9:35" x14ac:dyDescent="0.2"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  <c r="AA933"/>
      <c r="AB933"/>
      <c r="AC933"/>
      <c r="AD933"/>
      <c r="AE933"/>
      <c r="AF933"/>
      <c r="AG933"/>
      <c r="AH933"/>
      <c r="AI933"/>
    </row>
    <row r="934" spans="9:35" x14ac:dyDescent="0.2"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  <c r="AA934"/>
      <c r="AB934"/>
      <c r="AC934"/>
      <c r="AD934"/>
      <c r="AE934"/>
      <c r="AF934"/>
      <c r="AG934"/>
      <c r="AH934"/>
      <c r="AI934"/>
    </row>
    <row r="935" spans="9:35" x14ac:dyDescent="0.2"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  <c r="AA935"/>
      <c r="AB935"/>
      <c r="AC935"/>
      <c r="AD935"/>
      <c r="AE935"/>
      <c r="AF935"/>
      <c r="AG935"/>
      <c r="AH935"/>
      <c r="AI935"/>
    </row>
    <row r="936" spans="9:35" x14ac:dyDescent="0.2"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  <c r="AA936"/>
      <c r="AB936"/>
      <c r="AC936"/>
      <c r="AD936"/>
      <c r="AE936"/>
      <c r="AF936"/>
      <c r="AG936"/>
      <c r="AH936"/>
      <c r="AI936"/>
    </row>
    <row r="937" spans="9:35" x14ac:dyDescent="0.2"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  <c r="AA937"/>
      <c r="AB937"/>
      <c r="AC937"/>
      <c r="AD937"/>
      <c r="AE937"/>
      <c r="AF937"/>
      <c r="AG937"/>
      <c r="AH937"/>
      <c r="AI937"/>
    </row>
    <row r="938" spans="9:35" x14ac:dyDescent="0.2"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  <c r="AA938"/>
      <c r="AB938"/>
      <c r="AC938"/>
      <c r="AD938"/>
      <c r="AE938"/>
      <c r="AF938"/>
      <c r="AG938"/>
      <c r="AH938"/>
      <c r="AI938"/>
    </row>
    <row r="939" spans="9:35" x14ac:dyDescent="0.2"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  <c r="AA939"/>
      <c r="AB939"/>
      <c r="AC939"/>
      <c r="AD939"/>
      <c r="AE939"/>
      <c r="AF939"/>
      <c r="AG939"/>
      <c r="AH939"/>
      <c r="AI939"/>
    </row>
    <row r="940" spans="9:35" x14ac:dyDescent="0.2"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  <c r="AA940"/>
      <c r="AB940"/>
      <c r="AC940"/>
      <c r="AD940"/>
      <c r="AE940"/>
      <c r="AF940"/>
      <c r="AG940"/>
      <c r="AH940"/>
      <c r="AI940"/>
    </row>
    <row r="941" spans="9:35" x14ac:dyDescent="0.2"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  <c r="AA941"/>
      <c r="AB941"/>
      <c r="AC941"/>
      <c r="AD941"/>
      <c r="AE941"/>
      <c r="AF941"/>
      <c r="AG941"/>
      <c r="AH941"/>
      <c r="AI941"/>
    </row>
    <row r="942" spans="9:35" x14ac:dyDescent="0.2"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  <c r="AA942"/>
      <c r="AB942"/>
      <c r="AC942"/>
      <c r="AD942"/>
      <c r="AE942"/>
      <c r="AF942"/>
      <c r="AG942"/>
      <c r="AH942"/>
      <c r="AI942"/>
    </row>
    <row r="943" spans="9:35" x14ac:dyDescent="0.2"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  <c r="AA943"/>
      <c r="AB943"/>
      <c r="AC943"/>
      <c r="AD943"/>
      <c r="AE943"/>
      <c r="AF943"/>
      <c r="AG943"/>
      <c r="AH943"/>
      <c r="AI943"/>
    </row>
    <row r="944" spans="9:35" x14ac:dyDescent="0.2"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  <c r="AA944"/>
      <c r="AB944"/>
      <c r="AC944"/>
      <c r="AD944"/>
      <c r="AE944"/>
      <c r="AF944"/>
      <c r="AG944"/>
      <c r="AH944"/>
      <c r="AI944"/>
    </row>
    <row r="945" spans="9:35" x14ac:dyDescent="0.2"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  <c r="AA945"/>
      <c r="AB945"/>
      <c r="AC945"/>
      <c r="AD945"/>
      <c r="AE945"/>
      <c r="AF945"/>
      <c r="AG945"/>
      <c r="AH945"/>
      <c r="AI945"/>
    </row>
    <row r="946" spans="9:35" x14ac:dyDescent="0.2"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  <c r="AA946"/>
      <c r="AB946"/>
      <c r="AC946"/>
      <c r="AD946"/>
      <c r="AE946"/>
      <c r="AF946"/>
      <c r="AG946"/>
      <c r="AH946"/>
      <c r="AI946"/>
    </row>
    <row r="947" spans="9:35" x14ac:dyDescent="0.2"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  <c r="AA947"/>
      <c r="AB947"/>
      <c r="AC947"/>
      <c r="AD947"/>
      <c r="AE947"/>
      <c r="AF947"/>
      <c r="AG947"/>
      <c r="AH947"/>
      <c r="AI947"/>
    </row>
    <row r="948" spans="9:35" x14ac:dyDescent="0.2"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  <c r="AA948"/>
      <c r="AB948"/>
      <c r="AC948"/>
      <c r="AD948"/>
      <c r="AE948"/>
      <c r="AF948"/>
      <c r="AG948"/>
      <c r="AH948"/>
      <c r="AI948"/>
    </row>
    <row r="949" spans="9:35" x14ac:dyDescent="0.2"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  <c r="AA949"/>
      <c r="AB949"/>
      <c r="AC949"/>
      <c r="AD949"/>
      <c r="AE949"/>
      <c r="AF949"/>
      <c r="AG949"/>
      <c r="AH949"/>
      <c r="AI949"/>
    </row>
    <row r="950" spans="9:35" x14ac:dyDescent="0.2"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  <c r="AA950"/>
      <c r="AB950"/>
      <c r="AC950"/>
      <c r="AD950"/>
      <c r="AE950"/>
      <c r="AF950"/>
      <c r="AG950"/>
      <c r="AH950"/>
      <c r="AI950"/>
    </row>
    <row r="951" spans="9:35" x14ac:dyDescent="0.2"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  <c r="AA951"/>
      <c r="AB951"/>
      <c r="AC951"/>
      <c r="AD951"/>
      <c r="AE951"/>
      <c r="AF951"/>
      <c r="AG951"/>
      <c r="AH951"/>
      <c r="AI951"/>
    </row>
    <row r="952" spans="9:35" x14ac:dyDescent="0.2"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  <c r="AA952"/>
      <c r="AB952"/>
      <c r="AC952"/>
      <c r="AD952"/>
      <c r="AE952"/>
      <c r="AF952"/>
      <c r="AG952"/>
      <c r="AH952"/>
      <c r="AI952"/>
    </row>
    <row r="953" spans="9:35" x14ac:dyDescent="0.2"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  <c r="AA953"/>
      <c r="AB953"/>
      <c r="AC953"/>
      <c r="AD953"/>
      <c r="AE953"/>
      <c r="AF953"/>
      <c r="AG953"/>
      <c r="AH953"/>
      <c r="AI953"/>
    </row>
    <row r="954" spans="9:35" x14ac:dyDescent="0.2"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  <c r="AA954"/>
      <c r="AB954"/>
      <c r="AC954"/>
      <c r="AD954"/>
      <c r="AE954"/>
      <c r="AF954"/>
      <c r="AG954"/>
      <c r="AH954"/>
      <c r="AI954"/>
    </row>
    <row r="955" spans="9:35" x14ac:dyDescent="0.2"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  <c r="AA955"/>
      <c r="AB955"/>
      <c r="AC955"/>
      <c r="AD955"/>
      <c r="AE955"/>
      <c r="AF955"/>
      <c r="AG955"/>
      <c r="AH955"/>
      <c r="AI955"/>
    </row>
    <row r="956" spans="9:35" x14ac:dyDescent="0.2"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  <c r="AA956"/>
      <c r="AB956"/>
      <c r="AC956"/>
      <c r="AD956"/>
      <c r="AE956"/>
      <c r="AF956"/>
      <c r="AG956"/>
      <c r="AH956"/>
      <c r="AI956"/>
    </row>
    <row r="957" spans="9:35" x14ac:dyDescent="0.2"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  <c r="AA957"/>
      <c r="AB957"/>
      <c r="AC957"/>
      <c r="AD957"/>
      <c r="AE957"/>
      <c r="AF957"/>
      <c r="AG957"/>
      <c r="AH957"/>
      <c r="AI957"/>
    </row>
    <row r="958" spans="9:35" x14ac:dyDescent="0.2"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  <c r="AA958"/>
      <c r="AB958"/>
      <c r="AC958"/>
      <c r="AD958"/>
      <c r="AE958"/>
      <c r="AF958"/>
      <c r="AG958"/>
      <c r="AH958"/>
      <c r="AI958"/>
    </row>
    <row r="959" spans="9:35" x14ac:dyDescent="0.2"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  <c r="AA959"/>
      <c r="AB959"/>
      <c r="AC959"/>
      <c r="AD959"/>
      <c r="AE959"/>
      <c r="AF959"/>
      <c r="AG959"/>
      <c r="AH959"/>
      <c r="AI959"/>
    </row>
    <row r="960" spans="9:35" x14ac:dyDescent="0.2"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  <c r="AA960"/>
      <c r="AB960"/>
      <c r="AC960"/>
      <c r="AD960"/>
      <c r="AE960"/>
      <c r="AF960"/>
      <c r="AG960"/>
      <c r="AH960"/>
      <c r="AI960"/>
    </row>
    <row r="961" spans="9:35" x14ac:dyDescent="0.2"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  <c r="AA961"/>
      <c r="AB961"/>
      <c r="AC961"/>
      <c r="AD961"/>
      <c r="AE961"/>
      <c r="AF961"/>
      <c r="AG961"/>
      <c r="AH961"/>
      <c r="AI961"/>
    </row>
    <row r="962" spans="9:35" x14ac:dyDescent="0.2"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  <c r="AA962"/>
      <c r="AB962"/>
      <c r="AC962"/>
      <c r="AD962"/>
      <c r="AE962"/>
      <c r="AF962"/>
      <c r="AG962"/>
      <c r="AH962"/>
      <c r="AI962"/>
    </row>
    <row r="963" spans="9:35" x14ac:dyDescent="0.2"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  <c r="AA963"/>
      <c r="AB963"/>
      <c r="AC963"/>
      <c r="AD963"/>
      <c r="AE963"/>
      <c r="AF963"/>
      <c r="AG963"/>
      <c r="AH963"/>
      <c r="AI963"/>
    </row>
    <row r="964" spans="9:35" x14ac:dyDescent="0.2"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  <c r="AA964"/>
      <c r="AB964"/>
      <c r="AC964"/>
      <c r="AD964"/>
      <c r="AE964"/>
      <c r="AF964"/>
      <c r="AG964"/>
      <c r="AH964"/>
      <c r="AI964"/>
    </row>
    <row r="965" spans="9:35" x14ac:dyDescent="0.2"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  <c r="AA965"/>
      <c r="AB965"/>
      <c r="AC965"/>
      <c r="AD965"/>
      <c r="AE965"/>
      <c r="AF965"/>
      <c r="AG965"/>
      <c r="AH965"/>
      <c r="AI965"/>
    </row>
    <row r="966" spans="9:35" x14ac:dyDescent="0.2"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  <c r="AA966"/>
      <c r="AB966"/>
      <c r="AC966"/>
      <c r="AD966"/>
      <c r="AE966"/>
      <c r="AF966"/>
      <c r="AG966"/>
      <c r="AH966"/>
      <c r="AI966"/>
    </row>
    <row r="967" spans="9:35" x14ac:dyDescent="0.2"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  <c r="AA967"/>
      <c r="AB967"/>
      <c r="AC967"/>
      <c r="AD967"/>
      <c r="AE967"/>
      <c r="AF967"/>
      <c r="AG967"/>
      <c r="AH967"/>
      <c r="AI967"/>
    </row>
    <row r="968" spans="9:35" x14ac:dyDescent="0.2"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  <c r="AA968"/>
      <c r="AB968"/>
      <c r="AC968"/>
      <c r="AD968"/>
      <c r="AE968"/>
      <c r="AF968"/>
      <c r="AG968"/>
      <c r="AH968"/>
      <c r="AI968"/>
    </row>
    <row r="969" spans="9:35" x14ac:dyDescent="0.2"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  <c r="AA969"/>
      <c r="AB969"/>
      <c r="AC969"/>
      <c r="AD969"/>
      <c r="AE969"/>
      <c r="AF969"/>
      <c r="AG969"/>
      <c r="AH969"/>
      <c r="AI969"/>
    </row>
    <row r="970" spans="9:35" x14ac:dyDescent="0.2"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  <c r="AA970"/>
      <c r="AB970"/>
      <c r="AC970"/>
      <c r="AD970"/>
      <c r="AE970"/>
      <c r="AF970"/>
      <c r="AG970"/>
      <c r="AH970"/>
      <c r="AI970"/>
    </row>
    <row r="971" spans="9:35" x14ac:dyDescent="0.2"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  <c r="AA971"/>
      <c r="AB971"/>
      <c r="AC971"/>
      <c r="AD971"/>
      <c r="AE971"/>
      <c r="AF971"/>
      <c r="AG971"/>
      <c r="AH971"/>
      <c r="AI971"/>
    </row>
    <row r="972" spans="9:35" x14ac:dyDescent="0.2"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  <c r="AA972"/>
      <c r="AB972"/>
      <c r="AC972"/>
      <c r="AD972"/>
      <c r="AE972"/>
      <c r="AF972"/>
      <c r="AG972"/>
      <c r="AH972"/>
      <c r="AI972"/>
    </row>
    <row r="973" spans="9:35" x14ac:dyDescent="0.2"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  <c r="AA973"/>
      <c r="AB973"/>
      <c r="AC973"/>
      <c r="AD973"/>
      <c r="AE973"/>
      <c r="AF973"/>
      <c r="AG973"/>
      <c r="AH973"/>
      <c r="AI973"/>
    </row>
    <row r="974" spans="9:35" x14ac:dyDescent="0.2"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  <c r="AA974"/>
      <c r="AB974"/>
      <c r="AC974"/>
      <c r="AD974"/>
      <c r="AE974"/>
      <c r="AF974"/>
      <c r="AG974"/>
      <c r="AH974"/>
      <c r="AI974"/>
    </row>
    <row r="975" spans="9:35" x14ac:dyDescent="0.2"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  <c r="AA975"/>
      <c r="AB975"/>
      <c r="AC975"/>
      <c r="AD975"/>
      <c r="AE975"/>
      <c r="AF975"/>
      <c r="AG975"/>
      <c r="AH975"/>
      <c r="AI975"/>
    </row>
    <row r="976" spans="9:35" x14ac:dyDescent="0.2"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  <c r="AA976"/>
      <c r="AB976"/>
      <c r="AC976"/>
      <c r="AD976"/>
      <c r="AE976"/>
      <c r="AF976"/>
      <c r="AG976"/>
      <c r="AH976"/>
      <c r="AI976"/>
    </row>
    <row r="977" spans="9:35" x14ac:dyDescent="0.2"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  <c r="AA977"/>
      <c r="AB977"/>
      <c r="AC977"/>
      <c r="AD977"/>
      <c r="AE977"/>
      <c r="AF977"/>
      <c r="AG977"/>
      <c r="AH977"/>
      <c r="AI977"/>
    </row>
    <row r="978" spans="9:35" x14ac:dyDescent="0.2"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  <c r="AA978"/>
      <c r="AB978"/>
      <c r="AC978"/>
      <c r="AD978"/>
      <c r="AE978"/>
      <c r="AF978"/>
      <c r="AG978"/>
      <c r="AH978"/>
      <c r="AI978"/>
    </row>
    <row r="979" spans="9:35" x14ac:dyDescent="0.2"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  <c r="AA979"/>
      <c r="AB979"/>
      <c r="AC979"/>
      <c r="AD979"/>
      <c r="AE979"/>
      <c r="AF979"/>
      <c r="AG979"/>
      <c r="AH979"/>
      <c r="AI979"/>
    </row>
    <row r="980" spans="9:35" x14ac:dyDescent="0.2"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  <c r="AA980"/>
      <c r="AB980"/>
      <c r="AC980"/>
      <c r="AD980"/>
      <c r="AE980"/>
      <c r="AF980"/>
      <c r="AG980"/>
      <c r="AH980"/>
      <c r="AI980"/>
    </row>
    <row r="981" spans="9:35" x14ac:dyDescent="0.2"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  <c r="AA981"/>
      <c r="AB981"/>
      <c r="AC981"/>
      <c r="AD981"/>
      <c r="AE981"/>
      <c r="AF981"/>
      <c r="AG981"/>
      <c r="AH981"/>
      <c r="AI981"/>
    </row>
    <row r="982" spans="9:35" x14ac:dyDescent="0.2"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  <c r="AA982"/>
      <c r="AB982"/>
      <c r="AC982"/>
      <c r="AD982"/>
      <c r="AE982"/>
      <c r="AF982"/>
      <c r="AG982"/>
      <c r="AH982"/>
      <c r="AI982"/>
    </row>
    <row r="983" spans="9:35" x14ac:dyDescent="0.2"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  <c r="AA983"/>
      <c r="AB983"/>
      <c r="AC983"/>
      <c r="AD983"/>
      <c r="AE983"/>
      <c r="AF983"/>
      <c r="AG983"/>
      <c r="AH983"/>
      <c r="AI983"/>
    </row>
    <row r="984" spans="9:35" x14ac:dyDescent="0.2"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  <c r="AA984"/>
      <c r="AB984"/>
      <c r="AC984"/>
      <c r="AD984"/>
      <c r="AE984"/>
      <c r="AF984"/>
      <c r="AG984"/>
      <c r="AH984"/>
      <c r="AI984"/>
    </row>
    <row r="985" spans="9:35" x14ac:dyDescent="0.2"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  <c r="AA985"/>
      <c r="AB985"/>
      <c r="AC985"/>
      <c r="AD985"/>
      <c r="AE985"/>
      <c r="AF985"/>
      <c r="AG985"/>
      <c r="AH985"/>
      <c r="AI985"/>
    </row>
    <row r="986" spans="9:35" x14ac:dyDescent="0.2"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  <c r="AA986"/>
      <c r="AB986"/>
      <c r="AC986"/>
      <c r="AD986"/>
      <c r="AE986"/>
      <c r="AF986"/>
      <c r="AG986"/>
      <c r="AH986"/>
      <c r="AI986"/>
    </row>
    <row r="987" spans="9:35" x14ac:dyDescent="0.2"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  <c r="AA987"/>
      <c r="AB987"/>
      <c r="AC987"/>
      <c r="AD987"/>
      <c r="AE987"/>
      <c r="AF987"/>
      <c r="AG987"/>
      <c r="AH987"/>
      <c r="AI987"/>
    </row>
    <row r="988" spans="9:35" x14ac:dyDescent="0.2"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  <c r="AA988"/>
      <c r="AB988"/>
      <c r="AC988"/>
      <c r="AD988"/>
      <c r="AE988"/>
      <c r="AF988"/>
      <c r="AG988"/>
      <c r="AH988"/>
      <c r="AI988"/>
    </row>
    <row r="989" spans="9:35" x14ac:dyDescent="0.2"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  <c r="AA989"/>
      <c r="AB989"/>
      <c r="AC989"/>
      <c r="AD989"/>
      <c r="AE989"/>
      <c r="AF989"/>
      <c r="AG989"/>
      <c r="AH989"/>
      <c r="AI989"/>
    </row>
    <row r="990" spans="9:35" x14ac:dyDescent="0.2"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  <c r="AA990"/>
      <c r="AB990"/>
      <c r="AC990"/>
      <c r="AD990"/>
      <c r="AE990"/>
      <c r="AF990"/>
      <c r="AG990"/>
      <c r="AH990"/>
      <c r="AI990"/>
    </row>
    <row r="991" spans="9:35" x14ac:dyDescent="0.2"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  <c r="AA991"/>
      <c r="AB991"/>
      <c r="AC991"/>
      <c r="AD991"/>
      <c r="AE991"/>
      <c r="AF991"/>
      <c r="AG991"/>
      <c r="AH991"/>
      <c r="AI991"/>
    </row>
    <row r="992" spans="9:35" x14ac:dyDescent="0.2"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  <c r="AA992"/>
      <c r="AB992"/>
      <c r="AC992"/>
      <c r="AD992"/>
      <c r="AE992"/>
      <c r="AF992"/>
      <c r="AG992"/>
      <c r="AH992"/>
      <c r="AI992"/>
    </row>
    <row r="993" spans="9:35" x14ac:dyDescent="0.2"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  <c r="AA993"/>
      <c r="AB993"/>
      <c r="AC993"/>
      <c r="AD993"/>
      <c r="AE993"/>
      <c r="AF993"/>
      <c r="AG993"/>
      <c r="AH993"/>
      <c r="AI993"/>
    </row>
    <row r="994" spans="9:35" x14ac:dyDescent="0.2"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  <c r="AA994"/>
      <c r="AB994"/>
      <c r="AC994"/>
      <c r="AD994"/>
      <c r="AE994"/>
      <c r="AF994"/>
      <c r="AG994"/>
      <c r="AH994"/>
      <c r="AI994"/>
    </row>
    <row r="995" spans="9:35" x14ac:dyDescent="0.2"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  <c r="AA995"/>
      <c r="AB995"/>
      <c r="AC995"/>
      <c r="AD995"/>
      <c r="AE995"/>
      <c r="AF995"/>
      <c r="AG995"/>
      <c r="AH995"/>
      <c r="AI995"/>
    </row>
    <row r="996" spans="9:35" x14ac:dyDescent="0.2"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  <c r="AA996"/>
      <c r="AB996"/>
      <c r="AC996"/>
      <c r="AD996"/>
      <c r="AE996"/>
      <c r="AF996"/>
      <c r="AG996"/>
      <c r="AH996"/>
      <c r="AI996"/>
    </row>
    <row r="997" spans="9:35" x14ac:dyDescent="0.2"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  <c r="AA997"/>
      <c r="AB997"/>
      <c r="AC997"/>
      <c r="AD997"/>
      <c r="AE997"/>
      <c r="AF997"/>
      <c r="AG997"/>
      <c r="AH997"/>
      <c r="AI997"/>
    </row>
    <row r="998" spans="9:35" x14ac:dyDescent="0.2"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  <c r="AA998"/>
      <c r="AB998"/>
      <c r="AC998"/>
      <c r="AD998"/>
      <c r="AE998"/>
      <c r="AF998"/>
      <c r="AG998"/>
      <c r="AH998"/>
      <c r="AI998"/>
    </row>
    <row r="999" spans="9:35" x14ac:dyDescent="0.2"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  <c r="AA999"/>
      <c r="AB999"/>
      <c r="AC999"/>
      <c r="AD999"/>
      <c r="AE999"/>
      <c r="AF999"/>
      <c r="AG999"/>
      <c r="AH999"/>
      <c r="AI999"/>
    </row>
    <row r="1000" spans="9:35" x14ac:dyDescent="0.2"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  <c r="AA1000"/>
      <c r="AB1000"/>
      <c r="AC1000"/>
      <c r="AD1000"/>
      <c r="AE1000"/>
      <c r="AF1000"/>
      <c r="AG1000"/>
      <c r="AH1000"/>
      <c r="AI1000"/>
    </row>
    <row r="1001" spans="9:35" x14ac:dyDescent="0.2"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  <c r="AA1001"/>
      <c r="AB1001"/>
      <c r="AC1001"/>
      <c r="AD1001"/>
      <c r="AE1001"/>
      <c r="AF1001"/>
      <c r="AG1001"/>
      <c r="AH1001"/>
      <c r="AI1001"/>
    </row>
    <row r="1002" spans="9:35" x14ac:dyDescent="0.2"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  <c r="AA1002"/>
      <c r="AB1002"/>
      <c r="AC1002"/>
      <c r="AD1002"/>
      <c r="AE1002"/>
      <c r="AF1002"/>
      <c r="AG1002"/>
      <c r="AH1002"/>
      <c r="AI1002"/>
    </row>
    <row r="1003" spans="9:35" x14ac:dyDescent="0.2"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  <c r="AA1003"/>
      <c r="AB1003"/>
      <c r="AC1003"/>
      <c r="AD1003"/>
      <c r="AE1003"/>
      <c r="AF1003"/>
      <c r="AG1003"/>
      <c r="AH1003"/>
      <c r="AI1003"/>
    </row>
    <row r="1004" spans="9:35" x14ac:dyDescent="0.2"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  <c r="AA1004"/>
      <c r="AB1004"/>
      <c r="AC1004"/>
      <c r="AD1004"/>
      <c r="AE1004"/>
      <c r="AF1004"/>
      <c r="AG1004"/>
      <c r="AH1004"/>
      <c r="AI1004"/>
    </row>
    <row r="1005" spans="9:35" x14ac:dyDescent="0.2"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  <c r="AA1005"/>
      <c r="AB1005"/>
      <c r="AC1005"/>
      <c r="AD1005"/>
      <c r="AE1005"/>
      <c r="AF1005"/>
      <c r="AG1005"/>
      <c r="AH1005"/>
      <c r="AI1005"/>
    </row>
    <row r="1006" spans="9:35" x14ac:dyDescent="0.2"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  <c r="AA1006"/>
      <c r="AB1006"/>
      <c r="AC1006"/>
      <c r="AD1006"/>
      <c r="AE1006"/>
      <c r="AF1006"/>
      <c r="AG1006"/>
      <c r="AH1006"/>
      <c r="AI1006"/>
    </row>
    <row r="1007" spans="9:35" x14ac:dyDescent="0.2"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  <c r="AA1007"/>
      <c r="AB1007"/>
      <c r="AC1007"/>
      <c r="AD1007"/>
      <c r="AE1007"/>
      <c r="AF1007"/>
      <c r="AG1007"/>
      <c r="AH1007"/>
      <c r="AI1007"/>
    </row>
    <row r="1008" spans="9:35" x14ac:dyDescent="0.2"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  <c r="AA1008"/>
      <c r="AB1008"/>
      <c r="AC1008"/>
      <c r="AD1008"/>
      <c r="AE1008"/>
      <c r="AF1008"/>
      <c r="AG1008"/>
      <c r="AH1008"/>
      <c r="AI1008"/>
    </row>
    <row r="1009" spans="9:35" x14ac:dyDescent="0.2"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  <c r="AA1009"/>
      <c r="AB1009"/>
      <c r="AC1009"/>
      <c r="AD1009"/>
      <c r="AE1009"/>
      <c r="AF1009"/>
      <c r="AG1009"/>
      <c r="AH1009"/>
      <c r="AI1009"/>
    </row>
    <row r="1010" spans="9:35" x14ac:dyDescent="0.2"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  <c r="AA1010"/>
      <c r="AB1010"/>
      <c r="AC1010"/>
      <c r="AD1010"/>
      <c r="AE1010"/>
      <c r="AF1010"/>
      <c r="AG1010"/>
      <c r="AH1010"/>
      <c r="AI1010"/>
    </row>
    <row r="1011" spans="9:35" x14ac:dyDescent="0.2"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  <c r="AA1011"/>
      <c r="AB1011"/>
      <c r="AC1011"/>
      <c r="AD1011"/>
      <c r="AE1011"/>
      <c r="AF1011"/>
      <c r="AG1011"/>
      <c r="AH1011"/>
      <c r="AI1011"/>
    </row>
    <row r="1012" spans="9:35" x14ac:dyDescent="0.2"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  <c r="AA1012"/>
      <c r="AB1012"/>
      <c r="AC1012"/>
      <c r="AD1012"/>
      <c r="AE1012"/>
      <c r="AF1012"/>
      <c r="AG1012"/>
      <c r="AH1012"/>
      <c r="AI1012"/>
    </row>
    <row r="1013" spans="9:35" x14ac:dyDescent="0.2"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  <c r="AA1013"/>
      <c r="AB1013"/>
      <c r="AC1013"/>
      <c r="AD1013"/>
      <c r="AE1013"/>
      <c r="AF1013"/>
      <c r="AG1013"/>
      <c r="AH1013"/>
      <c r="AI1013"/>
    </row>
    <row r="1014" spans="9:35" x14ac:dyDescent="0.2"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  <c r="AA1014"/>
      <c r="AB1014"/>
      <c r="AC1014"/>
      <c r="AD1014"/>
      <c r="AE1014"/>
      <c r="AF1014"/>
      <c r="AG1014"/>
      <c r="AH1014"/>
      <c r="AI1014"/>
    </row>
    <row r="1015" spans="9:35" x14ac:dyDescent="0.2"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  <c r="AA1015"/>
      <c r="AB1015"/>
      <c r="AC1015"/>
      <c r="AD1015"/>
      <c r="AE1015"/>
      <c r="AF1015"/>
      <c r="AG1015"/>
      <c r="AH1015"/>
      <c r="AI1015"/>
    </row>
    <row r="1016" spans="9:35" x14ac:dyDescent="0.2"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  <c r="AA1016"/>
      <c r="AB1016"/>
      <c r="AC1016"/>
      <c r="AD1016"/>
      <c r="AE1016"/>
      <c r="AF1016"/>
      <c r="AG1016"/>
      <c r="AH1016"/>
      <c r="AI1016"/>
    </row>
    <row r="1017" spans="9:35" x14ac:dyDescent="0.2"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  <c r="AA1017"/>
      <c r="AB1017"/>
      <c r="AC1017"/>
      <c r="AD1017"/>
      <c r="AE1017"/>
      <c r="AF1017"/>
      <c r="AG1017"/>
      <c r="AH1017"/>
      <c r="AI1017"/>
    </row>
    <row r="1018" spans="9:35" x14ac:dyDescent="0.2"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  <c r="AA1018"/>
      <c r="AB1018"/>
      <c r="AC1018"/>
      <c r="AD1018"/>
      <c r="AE1018"/>
      <c r="AF1018"/>
      <c r="AG1018"/>
      <c r="AH1018"/>
      <c r="AI1018"/>
    </row>
    <row r="1019" spans="9:35" x14ac:dyDescent="0.2"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  <c r="AA1019"/>
      <c r="AB1019"/>
      <c r="AC1019"/>
      <c r="AD1019"/>
      <c r="AE1019"/>
      <c r="AF1019"/>
      <c r="AG1019"/>
      <c r="AH1019"/>
      <c r="AI1019"/>
    </row>
    <row r="1020" spans="9:35" x14ac:dyDescent="0.2"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  <c r="AA1020"/>
      <c r="AB1020"/>
      <c r="AC1020"/>
      <c r="AD1020"/>
      <c r="AE1020"/>
      <c r="AF1020"/>
      <c r="AG1020"/>
      <c r="AH1020"/>
      <c r="AI1020"/>
    </row>
    <row r="1021" spans="9:35" x14ac:dyDescent="0.2"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  <c r="AA1021"/>
      <c r="AB1021"/>
      <c r="AC1021"/>
      <c r="AD1021"/>
      <c r="AE1021"/>
      <c r="AF1021"/>
      <c r="AG1021"/>
      <c r="AH1021"/>
      <c r="AI1021"/>
    </row>
    <row r="1022" spans="9:35" x14ac:dyDescent="0.2"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  <c r="AA1022"/>
      <c r="AB1022"/>
      <c r="AC1022"/>
      <c r="AD1022"/>
      <c r="AE1022"/>
      <c r="AF1022"/>
      <c r="AG1022"/>
      <c r="AH1022"/>
      <c r="AI1022"/>
    </row>
    <row r="1023" spans="9:35" x14ac:dyDescent="0.2"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  <c r="AA1023"/>
      <c r="AB1023"/>
      <c r="AC1023"/>
      <c r="AD1023"/>
      <c r="AE1023"/>
      <c r="AF1023"/>
      <c r="AG1023"/>
      <c r="AH1023"/>
      <c r="AI1023"/>
    </row>
    <row r="1024" spans="9:35" x14ac:dyDescent="0.2"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  <c r="AA1024"/>
      <c r="AB1024"/>
      <c r="AC1024"/>
      <c r="AD1024"/>
      <c r="AE1024"/>
      <c r="AF1024"/>
      <c r="AG1024"/>
      <c r="AH1024"/>
      <c r="AI1024"/>
    </row>
    <row r="1025" spans="9:35" x14ac:dyDescent="0.2"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  <c r="AA1025"/>
      <c r="AB1025"/>
      <c r="AC1025"/>
      <c r="AD1025"/>
      <c r="AE1025"/>
      <c r="AF1025"/>
      <c r="AG1025"/>
      <c r="AH1025"/>
      <c r="AI1025"/>
    </row>
    <row r="1026" spans="9:35" x14ac:dyDescent="0.2"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  <c r="AA1026"/>
      <c r="AB1026"/>
      <c r="AC1026"/>
      <c r="AD1026"/>
      <c r="AE1026"/>
      <c r="AF1026"/>
      <c r="AG1026"/>
      <c r="AH1026"/>
      <c r="AI1026"/>
    </row>
    <row r="1027" spans="9:35" x14ac:dyDescent="0.2"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  <c r="AA1027"/>
      <c r="AB1027"/>
      <c r="AC1027"/>
      <c r="AD1027"/>
      <c r="AE1027"/>
      <c r="AF1027"/>
      <c r="AG1027"/>
      <c r="AH1027"/>
      <c r="AI1027"/>
    </row>
    <row r="1028" spans="9:35" x14ac:dyDescent="0.2"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  <c r="AA1028"/>
      <c r="AB1028"/>
      <c r="AC1028"/>
      <c r="AD1028"/>
      <c r="AE1028"/>
      <c r="AF1028"/>
      <c r="AG1028"/>
      <c r="AH1028"/>
      <c r="AI1028"/>
    </row>
    <row r="1029" spans="9:35" x14ac:dyDescent="0.2"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  <c r="AA1029"/>
      <c r="AB1029"/>
      <c r="AC1029"/>
      <c r="AD1029"/>
      <c r="AE1029"/>
      <c r="AF1029"/>
      <c r="AG1029"/>
      <c r="AH1029"/>
      <c r="AI1029"/>
    </row>
    <row r="1030" spans="9:35" x14ac:dyDescent="0.2"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  <c r="AA1030"/>
      <c r="AB1030"/>
      <c r="AC1030"/>
      <c r="AD1030"/>
      <c r="AE1030"/>
      <c r="AF1030"/>
      <c r="AG1030"/>
      <c r="AH1030"/>
      <c r="AI1030"/>
    </row>
    <row r="1031" spans="9:35" x14ac:dyDescent="0.2"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  <c r="AA1031"/>
      <c r="AB1031"/>
      <c r="AC1031"/>
      <c r="AD1031"/>
      <c r="AE1031"/>
      <c r="AF1031"/>
      <c r="AG1031"/>
      <c r="AH1031"/>
      <c r="AI1031"/>
    </row>
    <row r="1032" spans="9:35" x14ac:dyDescent="0.2"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  <c r="AA1032"/>
      <c r="AB1032"/>
      <c r="AC1032"/>
      <c r="AD1032"/>
      <c r="AE1032"/>
      <c r="AF1032"/>
      <c r="AG1032"/>
      <c r="AH1032"/>
      <c r="AI1032"/>
    </row>
    <row r="1033" spans="9:35" x14ac:dyDescent="0.2"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  <c r="AA1033"/>
      <c r="AB1033"/>
      <c r="AC1033"/>
      <c r="AD1033"/>
      <c r="AE1033"/>
      <c r="AF1033"/>
      <c r="AG1033"/>
      <c r="AH1033"/>
      <c r="AI1033"/>
    </row>
    <row r="1034" spans="9:35" x14ac:dyDescent="0.2"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  <c r="AA1034"/>
      <c r="AB1034"/>
      <c r="AC1034"/>
      <c r="AD1034"/>
      <c r="AE1034"/>
      <c r="AF1034"/>
      <c r="AG1034"/>
      <c r="AH1034"/>
      <c r="AI1034"/>
    </row>
    <row r="1035" spans="9:35" x14ac:dyDescent="0.2"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  <c r="AA1035"/>
      <c r="AB1035"/>
      <c r="AC1035"/>
      <c r="AD1035"/>
      <c r="AE1035"/>
      <c r="AF1035"/>
      <c r="AG1035"/>
      <c r="AH1035"/>
      <c r="AI1035"/>
    </row>
    <row r="1036" spans="9:35" x14ac:dyDescent="0.2"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  <c r="AA1036"/>
      <c r="AB1036"/>
      <c r="AC1036"/>
      <c r="AD1036"/>
      <c r="AE1036"/>
      <c r="AF1036"/>
      <c r="AG1036"/>
      <c r="AH1036"/>
      <c r="AI1036"/>
    </row>
    <row r="1037" spans="9:35" x14ac:dyDescent="0.2"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  <c r="AA1037"/>
      <c r="AB1037"/>
      <c r="AC1037"/>
      <c r="AD1037"/>
      <c r="AE1037"/>
      <c r="AF1037"/>
      <c r="AG1037"/>
      <c r="AH1037"/>
      <c r="AI1037"/>
    </row>
    <row r="1038" spans="9:35" x14ac:dyDescent="0.2"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  <c r="AA1038"/>
      <c r="AB1038"/>
      <c r="AC1038"/>
      <c r="AD1038"/>
      <c r="AE1038"/>
      <c r="AF1038"/>
      <c r="AG1038"/>
      <c r="AH1038"/>
      <c r="AI1038"/>
    </row>
    <row r="1039" spans="9:35" x14ac:dyDescent="0.2"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  <c r="AA1039"/>
      <c r="AB1039"/>
      <c r="AC1039"/>
      <c r="AD1039"/>
      <c r="AE1039"/>
      <c r="AF1039"/>
      <c r="AG1039"/>
      <c r="AH1039"/>
      <c r="AI1039"/>
    </row>
    <row r="1040" spans="9:35" x14ac:dyDescent="0.2"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  <c r="AA1040"/>
      <c r="AB1040"/>
      <c r="AC1040"/>
      <c r="AD1040"/>
      <c r="AE1040"/>
      <c r="AF1040"/>
      <c r="AG1040"/>
      <c r="AH1040"/>
      <c r="AI1040"/>
    </row>
    <row r="1041" spans="9:35" x14ac:dyDescent="0.2"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  <c r="AA1041"/>
      <c r="AB1041"/>
      <c r="AC1041"/>
      <c r="AD1041"/>
      <c r="AE1041"/>
      <c r="AF1041"/>
      <c r="AG1041"/>
      <c r="AH1041"/>
      <c r="AI1041"/>
    </row>
    <row r="1042" spans="9:35" x14ac:dyDescent="0.2"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  <c r="AA1042"/>
      <c r="AB1042"/>
      <c r="AC1042"/>
      <c r="AD1042"/>
      <c r="AE1042"/>
      <c r="AF1042"/>
      <c r="AG1042"/>
      <c r="AH1042"/>
      <c r="AI1042"/>
    </row>
    <row r="1043" spans="9:35" x14ac:dyDescent="0.2"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  <c r="AA1043"/>
      <c r="AB1043"/>
      <c r="AC1043"/>
      <c r="AD1043"/>
      <c r="AE1043"/>
      <c r="AF1043"/>
      <c r="AG1043"/>
      <c r="AH1043"/>
      <c r="AI1043"/>
    </row>
    <row r="1044" spans="9:35" x14ac:dyDescent="0.2"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  <c r="AA1044"/>
      <c r="AB1044"/>
      <c r="AC1044"/>
      <c r="AD1044"/>
      <c r="AE1044"/>
      <c r="AF1044"/>
      <c r="AG1044"/>
      <c r="AH1044"/>
      <c r="AI1044"/>
    </row>
    <row r="1045" spans="9:35" x14ac:dyDescent="0.2"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  <c r="AA1045"/>
      <c r="AB1045"/>
      <c r="AC1045"/>
      <c r="AD1045"/>
      <c r="AE1045"/>
      <c r="AF1045"/>
      <c r="AG1045"/>
      <c r="AH1045"/>
      <c r="AI1045"/>
    </row>
    <row r="1046" spans="9:35" x14ac:dyDescent="0.2"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  <c r="AA1046"/>
      <c r="AB1046"/>
      <c r="AC1046"/>
      <c r="AD1046"/>
      <c r="AE1046"/>
      <c r="AF1046"/>
      <c r="AG1046"/>
      <c r="AH1046"/>
      <c r="AI1046"/>
    </row>
    <row r="1047" spans="9:35" x14ac:dyDescent="0.2"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  <c r="AA1047"/>
      <c r="AB1047"/>
      <c r="AC1047"/>
      <c r="AD1047"/>
      <c r="AE1047"/>
      <c r="AF1047"/>
      <c r="AG1047"/>
      <c r="AH1047"/>
      <c r="AI1047"/>
    </row>
    <row r="1048" spans="9:35" x14ac:dyDescent="0.2"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  <c r="AA1048"/>
      <c r="AB1048"/>
      <c r="AC1048"/>
      <c r="AD1048"/>
      <c r="AE1048"/>
      <c r="AF1048"/>
      <c r="AG1048"/>
      <c r="AH1048"/>
      <c r="AI1048"/>
    </row>
    <row r="1049" spans="9:35" x14ac:dyDescent="0.2"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  <c r="AA1049"/>
      <c r="AB1049"/>
      <c r="AC1049"/>
      <c r="AD1049"/>
      <c r="AE1049"/>
      <c r="AF1049"/>
      <c r="AG1049"/>
      <c r="AH1049"/>
      <c r="AI1049"/>
    </row>
    <row r="1050" spans="9:35" x14ac:dyDescent="0.2"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  <c r="AA1050"/>
      <c r="AB1050"/>
      <c r="AC1050"/>
      <c r="AD1050"/>
      <c r="AE1050"/>
      <c r="AF1050"/>
      <c r="AG1050"/>
      <c r="AH1050"/>
      <c r="AI1050"/>
    </row>
    <row r="1051" spans="9:35" x14ac:dyDescent="0.2"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  <c r="AA1051"/>
      <c r="AB1051"/>
      <c r="AC1051"/>
      <c r="AD1051"/>
      <c r="AE1051"/>
      <c r="AF1051"/>
      <c r="AG1051"/>
      <c r="AH1051"/>
      <c r="AI1051"/>
    </row>
    <row r="1052" spans="9:35" x14ac:dyDescent="0.2"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  <c r="AA1052"/>
      <c r="AB1052"/>
      <c r="AC1052"/>
      <c r="AD1052"/>
      <c r="AE1052"/>
      <c r="AF1052"/>
      <c r="AG1052"/>
      <c r="AH1052"/>
      <c r="AI1052"/>
    </row>
    <row r="1053" spans="9:35" x14ac:dyDescent="0.2"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  <c r="AA1053"/>
      <c r="AB1053"/>
      <c r="AC1053"/>
      <c r="AD1053"/>
      <c r="AE1053"/>
      <c r="AF1053"/>
      <c r="AG1053"/>
      <c r="AH1053"/>
      <c r="AI1053"/>
    </row>
    <row r="1054" spans="9:35" x14ac:dyDescent="0.2"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  <c r="AA1054"/>
      <c r="AB1054"/>
      <c r="AC1054"/>
      <c r="AD1054"/>
      <c r="AE1054"/>
      <c r="AF1054"/>
      <c r="AG1054"/>
      <c r="AH1054"/>
      <c r="AI1054"/>
    </row>
    <row r="1055" spans="9:35" x14ac:dyDescent="0.2"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  <c r="AA1055"/>
      <c r="AB1055"/>
      <c r="AC1055"/>
      <c r="AD1055"/>
      <c r="AE1055"/>
      <c r="AF1055"/>
      <c r="AG1055"/>
      <c r="AH1055"/>
      <c r="AI1055"/>
    </row>
    <row r="1056" spans="9:35" x14ac:dyDescent="0.2"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  <c r="AA1056"/>
      <c r="AB1056"/>
      <c r="AC1056"/>
      <c r="AD1056"/>
      <c r="AE1056"/>
      <c r="AF1056"/>
      <c r="AG1056"/>
      <c r="AH1056"/>
      <c r="AI1056"/>
    </row>
    <row r="1057" spans="9:35" x14ac:dyDescent="0.2"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  <c r="AA1057"/>
      <c r="AB1057"/>
      <c r="AC1057"/>
      <c r="AD1057"/>
      <c r="AE1057"/>
      <c r="AF1057"/>
      <c r="AG1057"/>
      <c r="AH1057"/>
      <c r="AI1057"/>
    </row>
    <row r="1058" spans="9:35" x14ac:dyDescent="0.2"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  <c r="AA1058"/>
      <c r="AB1058"/>
      <c r="AC1058"/>
      <c r="AD1058"/>
      <c r="AE1058"/>
      <c r="AF1058"/>
      <c r="AG1058"/>
      <c r="AH1058"/>
      <c r="AI1058"/>
    </row>
    <row r="1059" spans="9:35" x14ac:dyDescent="0.2"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  <c r="AA1059"/>
      <c r="AB1059"/>
      <c r="AC1059"/>
      <c r="AD1059"/>
      <c r="AE1059"/>
      <c r="AF1059"/>
      <c r="AG1059"/>
      <c r="AH1059"/>
      <c r="AI1059"/>
    </row>
    <row r="1060" spans="9:35" x14ac:dyDescent="0.2"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  <c r="AA1060"/>
      <c r="AB1060"/>
      <c r="AC1060"/>
      <c r="AD1060"/>
      <c r="AE1060"/>
      <c r="AF1060"/>
      <c r="AG1060"/>
      <c r="AH1060"/>
      <c r="AI1060"/>
    </row>
    <row r="1061" spans="9:35" x14ac:dyDescent="0.2"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  <c r="AA1061"/>
      <c r="AB1061"/>
      <c r="AC1061"/>
      <c r="AD1061"/>
      <c r="AE1061"/>
      <c r="AF1061"/>
      <c r="AG1061"/>
      <c r="AH1061"/>
      <c r="AI1061"/>
    </row>
    <row r="1062" spans="9:35" x14ac:dyDescent="0.2"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  <c r="AA1062"/>
      <c r="AB1062"/>
      <c r="AC1062"/>
      <c r="AD1062"/>
      <c r="AE1062"/>
      <c r="AF1062"/>
      <c r="AG1062"/>
      <c r="AH1062"/>
      <c r="AI1062"/>
    </row>
    <row r="1063" spans="9:35" x14ac:dyDescent="0.2"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  <c r="AA1063"/>
      <c r="AB1063"/>
      <c r="AC1063"/>
      <c r="AD1063"/>
      <c r="AE1063"/>
      <c r="AF1063"/>
      <c r="AG1063"/>
      <c r="AH1063"/>
      <c r="AI1063"/>
    </row>
    <row r="1064" spans="9:35" x14ac:dyDescent="0.2"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  <c r="AA1064"/>
      <c r="AB1064"/>
      <c r="AC1064"/>
      <c r="AD1064"/>
      <c r="AE1064"/>
      <c r="AF1064"/>
      <c r="AG1064"/>
      <c r="AH1064"/>
      <c r="AI1064"/>
    </row>
    <row r="1065" spans="9:35" x14ac:dyDescent="0.2"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  <c r="AA1065"/>
      <c r="AB1065"/>
      <c r="AC1065"/>
      <c r="AD1065"/>
      <c r="AE1065"/>
      <c r="AF1065"/>
      <c r="AG1065"/>
      <c r="AH1065"/>
      <c r="AI1065"/>
    </row>
    <row r="1066" spans="9:35" x14ac:dyDescent="0.2"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  <c r="AA1066"/>
      <c r="AB1066"/>
      <c r="AC1066"/>
      <c r="AD1066"/>
      <c r="AE1066"/>
      <c r="AF1066"/>
      <c r="AG1066"/>
      <c r="AH1066"/>
      <c r="AI1066"/>
    </row>
    <row r="1067" spans="9:35" x14ac:dyDescent="0.2"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  <c r="AA1067"/>
      <c r="AB1067"/>
      <c r="AC1067"/>
      <c r="AD1067"/>
      <c r="AE1067"/>
      <c r="AF1067"/>
      <c r="AG1067"/>
      <c r="AH1067"/>
      <c r="AI1067"/>
    </row>
    <row r="1068" spans="9:35" x14ac:dyDescent="0.2"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  <c r="AA1068"/>
      <c r="AB1068"/>
      <c r="AC1068"/>
      <c r="AD1068"/>
      <c r="AE1068"/>
      <c r="AF1068"/>
      <c r="AG1068"/>
      <c r="AH1068"/>
      <c r="AI1068"/>
    </row>
    <row r="1069" spans="9:35" x14ac:dyDescent="0.2"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  <c r="AA1069"/>
      <c r="AB1069"/>
      <c r="AC1069"/>
      <c r="AD1069"/>
      <c r="AE1069"/>
      <c r="AF1069"/>
      <c r="AG1069"/>
      <c r="AH1069"/>
      <c r="AI1069"/>
    </row>
    <row r="1070" spans="9:35" x14ac:dyDescent="0.2"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  <c r="AA1070"/>
      <c r="AB1070"/>
      <c r="AC1070"/>
      <c r="AD1070"/>
      <c r="AE1070"/>
      <c r="AF1070"/>
      <c r="AG1070"/>
      <c r="AH1070"/>
      <c r="AI1070"/>
    </row>
    <row r="1071" spans="9:35" x14ac:dyDescent="0.2"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  <c r="AA1071"/>
      <c r="AB1071"/>
      <c r="AC1071"/>
      <c r="AD1071"/>
      <c r="AE1071"/>
      <c r="AF1071"/>
      <c r="AG1071"/>
      <c r="AH1071"/>
      <c r="AI1071"/>
    </row>
    <row r="1072" spans="9:35" x14ac:dyDescent="0.2"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  <c r="AA1072"/>
      <c r="AB1072"/>
      <c r="AC1072"/>
      <c r="AD1072"/>
      <c r="AE1072"/>
      <c r="AF1072"/>
      <c r="AG1072"/>
      <c r="AH1072"/>
      <c r="AI1072"/>
    </row>
    <row r="1073" spans="9:35" x14ac:dyDescent="0.2"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  <c r="AA1073"/>
      <c r="AB1073"/>
      <c r="AC1073"/>
      <c r="AD1073"/>
      <c r="AE1073"/>
      <c r="AF1073"/>
      <c r="AG1073"/>
      <c r="AH1073"/>
      <c r="AI1073"/>
    </row>
    <row r="1074" spans="9:35" x14ac:dyDescent="0.2"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  <c r="AA1074"/>
      <c r="AB1074"/>
      <c r="AC1074"/>
      <c r="AD1074"/>
      <c r="AE1074"/>
      <c r="AF1074"/>
      <c r="AG1074"/>
      <c r="AH1074"/>
      <c r="AI1074"/>
    </row>
    <row r="1075" spans="9:35" x14ac:dyDescent="0.2"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  <c r="AA1075"/>
      <c r="AB1075"/>
      <c r="AC1075"/>
      <c r="AD1075"/>
      <c r="AE1075"/>
      <c r="AF1075"/>
      <c r="AG1075"/>
      <c r="AH1075"/>
      <c r="AI1075"/>
    </row>
    <row r="1076" spans="9:35" x14ac:dyDescent="0.2"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  <c r="AA1076"/>
      <c r="AB1076"/>
      <c r="AC1076"/>
      <c r="AD1076"/>
      <c r="AE1076"/>
      <c r="AF1076"/>
      <c r="AG1076"/>
      <c r="AH1076"/>
      <c r="AI1076"/>
    </row>
    <row r="1077" spans="9:35" x14ac:dyDescent="0.2"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  <c r="AA1077"/>
      <c r="AB1077"/>
      <c r="AC1077"/>
      <c r="AD1077"/>
      <c r="AE1077"/>
      <c r="AF1077"/>
      <c r="AG1077"/>
      <c r="AH1077"/>
      <c r="AI1077"/>
    </row>
    <row r="1078" spans="9:35" x14ac:dyDescent="0.2"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  <c r="AA1078"/>
      <c r="AB1078"/>
      <c r="AC1078"/>
      <c r="AD1078"/>
      <c r="AE1078"/>
      <c r="AF1078"/>
      <c r="AG1078"/>
      <c r="AH1078"/>
      <c r="AI1078"/>
    </row>
    <row r="1079" spans="9:35" x14ac:dyDescent="0.2"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  <c r="AA1079"/>
      <c r="AB1079"/>
      <c r="AC1079"/>
      <c r="AD1079"/>
      <c r="AE1079"/>
      <c r="AF1079"/>
      <c r="AG1079"/>
      <c r="AH1079"/>
      <c r="AI1079"/>
    </row>
    <row r="1080" spans="9:35" x14ac:dyDescent="0.2"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  <c r="AA1080"/>
      <c r="AB1080"/>
      <c r="AC1080"/>
      <c r="AD1080"/>
      <c r="AE1080"/>
      <c r="AF1080"/>
      <c r="AG1080"/>
      <c r="AH1080"/>
      <c r="AI1080"/>
    </row>
    <row r="1081" spans="9:35" x14ac:dyDescent="0.2"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  <c r="AA1081"/>
      <c r="AB1081"/>
      <c r="AC1081"/>
      <c r="AD1081"/>
      <c r="AE1081"/>
      <c r="AF1081"/>
      <c r="AG1081"/>
      <c r="AH1081"/>
      <c r="AI1081"/>
    </row>
    <row r="1082" spans="9:35" x14ac:dyDescent="0.2"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  <c r="AA1082"/>
      <c r="AB1082"/>
      <c r="AC1082"/>
      <c r="AD1082"/>
      <c r="AE1082"/>
      <c r="AF1082"/>
      <c r="AG1082"/>
      <c r="AH1082"/>
      <c r="AI1082"/>
    </row>
    <row r="1083" spans="9:35" x14ac:dyDescent="0.2"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  <c r="AA1083"/>
      <c r="AB1083"/>
      <c r="AC1083"/>
      <c r="AD1083"/>
      <c r="AE1083"/>
      <c r="AF1083"/>
      <c r="AG1083"/>
      <c r="AH1083"/>
      <c r="AI1083"/>
    </row>
    <row r="1084" spans="9:35" x14ac:dyDescent="0.2"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  <c r="AA1084"/>
      <c r="AB1084"/>
      <c r="AC1084"/>
      <c r="AD1084"/>
      <c r="AE1084"/>
      <c r="AF1084"/>
      <c r="AG1084"/>
      <c r="AH1084"/>
      <c r="AI1084"/>
    </row>
    <row r="1085" spans="9:35" x14ac:dyDescent="0.2"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  <c r="AA1085"/>
      <c r="AB1085"/>
      <c r="AC1085"/>
      <c r="AD1085"/>
      <c r="AE1085"/>
      <c r="AF1085"/>
      <c r="AG1085"/>
      <c r="AH1085"/>
      <c r="AI1085"/>
    </row>
    <row r="1086" spans="9:35" x14ac:dyDescent="0.2"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  <c r="AA1086"/>
      <c r="AB1086"/>
      <c r="AC1086"/>
      <c r="AD1086"/>
      <c r="AE1086"/>
      <c r="AF1086"/>
      <c r="AG1086"/>
      <c r="AH1086"/>
      <c r="AI1086"/>
    </row>
    <row r="1087" spans="9:35" x14ac:dyDescent="0.2"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  <c r="AA1087"/>
      <c r="AB1087"/>
      <c r="AC1087"/>
      <c r="AD1087"/>
      <c r="AE1087"/>
      <c r="AF1087"/>
      <c r="AG1087"/>
      <c r="AH1087"/>
      <c r="AI1087"/>
    </row>
    <row r="1088" spans="9:35" x14ac:dyDescent="0.2"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  <c r="AA1088"/>
      <c r="AB1088"/>
      <c r="AC1088"/>
      <c r="AD1088"/>
      <c r="AE1088"/>
      <c r="AF1088"/>
      <c r="AG1088"/>
      <c r="AH1088"/>
      <c r="AI1088"/>
    </row>
    <row r="1089" spans="9:35" x14ac:dyDescent="0.2"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  <c r="AA1089"/>
      <c r="AB1089"/>
      <c r="AC1089"/>
      <c r="AD1089"/>
      <c r="AE1089"/>
      <c r="AF1089"/>
      <c r="AG1089"/>
      <c r="AH1089"/>
      <c r="AI1089"/>
    </row>
    <row r="1090" spans="9:35" x14ac:dyDescent="0.2"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  <c r="AA1090"/>
      <c r="AB1090"/>
      <c r="AC1090"/>
      <c r="AD1090"/>
      <c r="AE1090"/>
      <c r="AF1090"/>
      <c r="AG1090"/>
      <c r="AH1090"/>
      <c r="AI1090"/>
    </row>
    <row r="1091" spans="9:35" x14ac:dyDescent="0.2"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  <c r="AA1091"/>
      <c r="AB1091"/>
      <c r="AC1091"/>
      <c r="AD1091"/>
      <c r="AE1091"/>
      <c r="AF1091"/>
      <c r="AG1091"/>
      <c r="AH1091"/>
      <c r="AI1091"/>
    </row>
    <row r="1092" spans="9:35" x14ac:dyDescent="0.2"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  <c r="AA1092"/>
      <c r="AB1092"/>
      <c r="AC1092"/>
      <c r="AD1092"/>
      <c r="AE1092"/>
      <c r="AF1092"/>
      <c r="AG1092"/>
      <c r="AH1092"/>
      <c r="AI1092"/>
    </row>
    <row r="1093" spans="9:35" x14ac:dyDescent="0.2"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  <c r="AA1093"/>
      <c r="AB1093"/>
      <c r="AC1093"/>
      <c r="AD1093"/>
      <c r="AE1093"/>
      <c r="AF1093"/>
      <c r="AG1093"/>
      <c r="AH1093"/>
      <c r="AI1093"/>
    </row>
    <row r="1094" spans="9:35" x14ac:dyDescent="0.2"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  <c r="AA1094"/>
      <c r="AB1094"/>
      <c r="AC1094"/>
      <c r="AD1094"/>
      <c r="AE1094"/>
      <c r="AF1094"/>
      <c r="AG1094"/>
      <c r="AH1094"/>
      <c r="AI1094"/>
    </row>
    <row r="1095" spans="9:35" x14ac:dyDescent="0.2"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  <c r="AA1095"/>
      <c r="AB1095"/>
      <c r="AC1095"/>
      <c r="AD1095"/>
      <c r="AE1095"/>
      <c r="AF1095"/>
      <c r="AG1095"/>
      <c r="AH1095"/>
      <c r="AI1095"/>
    </row>
    <row r="1096" spans="9:35" x14ac:dyDescent="0.2"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  <c r="AA1096"/>
      <c r="AB1096"/>
      <c r="AC1096"/>
      <c r="AD1096"/>
      <c r="AE1096"/>
      <c r="AF1096"/>
      <c r="AG1096"/>
      <c r="AH1096"/>
      <c r="AI1096"/>
    </row>
    <row r="1097" spans="9:35" x14ac:dyDescent="0.2"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  <c r="AA1097"/>
      <c r="AB1097"/>
      <c r="AC1097"/>
      <c r="AD1097"/>
      <c r="AE1097"/>
      <c r="AF1097"/>
      <c r="AG1097"/>
      <c r="AH1097"/>
      <c r="AI1097"/>
    </row>
    <row r="1098" spans="9:35" x14ac:dyDescent="0.2"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  <c r="AA1098"/>
      <c r="AB1098"/>
      <c r="AC1098"/>
      <c r="AD1098"/>
      <c r="AE1098"/>
      <c r="AF1098"/>
      <c r="AG1098"/>
      <c r="AH1098"/>
      <c r="AI1098"/>
    </row>
    <row r="1099" spans="9:35" x14ac:dyDescent="0.2"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  <c r="AA1099"/>
      <c r="AB1099"/>
      <c r="AC1099"/>
      <c r="AD1099"/>
      <c r="AE1099"/>
      <c r="AF1099"/>
      <c r="AG1099"/>
      <c r="AH1099"/>
      <c r="AI1099"/>
    </row>
    <row r="1100" spans="9:35" x14ac:dyDescent="0.2"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  <c r="AA1100"/>
      <c r="AB1100"/>
      <c r="AC1100"/>
      <c r="AD1100"/>
      <c r="AE1100"/>
      <c r="AF1100"/>
      <c r="AG1100"/>
      <c r="AH1100"/>
      <c r="AI1100"/>
    </row>
    <row r="1101" spans="9:35" x14ac:dyDescent="0.2"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  <c r="AA1101"/>
      <c r="AB1101"/>
      <c r="AC1101"/>
      <c r="AD1101"/>
      <c r="AE1101"/>
      <c r="AF1101"/>
      <c r="AG1101"/>
      <c r="AH1101"/>
      <c r="AI1101"/>
    </row>
    <row r="1102" spans="9:35" x14ac:dyDescent="0.2"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  <c r="AA1102"/>
      <c r="AB1102"/>
      <c r="AC1102"/>
      <c r="AD1102"/>
      <c r="AE1102"/>
      <c r="AF1102"/>
      <c r="AG1102"/>
      <c r="AH1102"/>
      <c r="AI1102"/>
    </row>
    <row r="1103" spans="9:35" x14ac:dyDescent="0.2"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  <c r="AA1103"/>
      <c r="AB1103"/>
      <c r="AC1103"/>
      <c r="AD1103"/>
      <c r="AE1103"/>
      <c r="AF1103"/>
      <c r="AG1103"/>
      <c r="AH1103"/>
      <c r="AI1103"/>
    </row>
    <row r="1104" spans="9:35" x14ac:dyDescent="0.2"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  <c r="AA1104"/>
      <c r="AB1104"/>
      <c r="AC1104"/>
      <c r="AD1104"/>
      <c r="AE1104"/>
      <c r="AF1104"/>
      <c r="AG1104"/>
      <c r="AH1104"/>
      <c r="AI1104"/>
    </row>
    <row r="1105" spans="9:35" x14ac:dyDescent="0.2"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  <c r="AA1105"/>
      <c r="AB1105"/>
      <c r="AC1105"/>
      <c r="AD1105"/>
      <c r="AE1105"/>
      <c r="AF1105"/>
      <c r="AG1105"/>
      <c r="AH1105"/>
      <c r="AI1105"/>
    </row>
    <row r="1106" spans="9:35" x14ac:dyDescent="0.2"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  <c r="AA1106"/>
      <c r="AB1106"/>
      <c r="AC1106"/>
      <c r="AD1106"/>
      <c r="AE1106"/>
      <c r="AF1106"/>
      <c r="AG1106"/>
      <c r="AH1106"/>
      <c r="AI1106"/>
    </row>
    <row r="1107" spans="9:35" x14ac:dyDescent="0.2"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  <c r="AA1107"/>
      <c r="AB1107"/>
      <c r="AC1107"/>
      <c r="AD1107"/>
      <c r="AE1107"/>
      <c r="AF1107"/>
      <c r="AG1107"/>
      <c r="AH1107"/>
      <c r="AI1107"/>
    </row>
    <row r="1108" spans="9:35" x14ac:dyDescent="0.2"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  <c r="AA1108"/>
      <c r="AB1108"/>
      <c r="AC1108"/>
      <c r="AD1108"/>
      <c r="AE1108"/>
      <c r="AF1108"/>
      <c r="AG1108"/>
      <c r="AH1108"/>
      <c r="AI1108"/>
    </row>
    <row r="1109" spans="9:35" x14ac:dyDescent="0.2"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  <c r="AA1109"/>
      <c r="AB1109"/>
      <c r="AC1109"/>
      <c r="AD1109"/>
      <c r="AE1109"/>
      <c r="AF1109"/>
      <c r="AG1109"/>
      <c r="AH1109"/>
      <c r="AI1109"/>
    </row>
    <row r="1110" spans="9:35" x14ac:dyDescent="0.2"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  <c r="AA1110"/>
      <c r="AB1110"/>
      <c r="AC1110"/>
      <c r="AD1110"/>
      <c r="AE1110"/>
      <c r="AF1110"/>
      <c r="AG1110"/>
      <c r="AH1110"/>
      <c r="AI1110"/>
    </row>
    <row r="1111" spans="9:35" x14ac:dyDescent="0.2"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  <c r="AA1111"/>
      <c r="AB1111"/>
      <c r="AC1111"/>
      <c r="AD1111"/>
      <c r="AE1111"/>
      <c r="AF1111"/>
      <c r="AG1111"/>
      <c r="AH1111"/>
      <c r="AI1111"/>
    </row>
    <row r="1112" spans="9:35" x14ac:dyDescent="0.2"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  <c r="AA1112"/>
      <c r="AB1112"/>
      <c r="AC1112"/>
      <c r="AD1112"/>
      <c r="AE1112"/>
      <c r="AF1112"/>
      <c r="AG1112"/>
      <c r="AH1112"/>
      <c r="AI1112"/>
    </row>
    <row r="1113" spans="9:35" x14ac:dyDescent="0.2"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  <c r="AA1113"/>
      <c r="AB1113"/>
      <c r="AC1113"/>
      <c r="AD1113"/>
      <c r="AE1113"/>
      <c r="AF1113"/>
      <c r="AG1113"/>
      <c r="AH1113"/>
      <c r="AI1113"/>
    </row>
    <row r="1114" spans="9:35" x14ac:dyDescent="0.2"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  <c r="AA1114"/>
      <c r="AB1114"/>
      <c r="AC1114"/>
      <c r="AD1114"/>
      <c r="AE1114"/>
      <c r="AF1114"/>
      <c r="AG1114"/>
      <c r="AH1114"/>
      <c r="AI1114"/>
    </row>
    <row r="1115" spans="9:35" x14ac:dyDescent="0.2"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  <c r="AA1115"/>
      <c r="AB1115"/>
      <c r="AC1115"/>
      <c r="AD1115"/>
      <c r="AE1115"/>
      <c r="AF1115"/>
      <c r="AG1115"/>
      <c r="AH1115"/>
      <c r="AI1115"/>
    </row>
    <row r="1116" spans="9:35" x14ac:dyDescent="0.2"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  <c r="AA1116"/>
      <c r="AB1116"/>
      <c r="AC1116"/>
      <c r="AD1116"/>
      <c r="AE1116"/>
      <c r="AF1116"/>
      <c r="AG1116"/>
      <c r="AH1116"/>
      <c r="AI1116"/>
    </row>
    <row r="1117" spans="9:35" x14ac:dyDescent="0.2"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  <c r="AA1117"/>
      <c r="AB1117"/>
      <c r="AC1117"/>
      <c r="AD1117"/>
      <c r="AE1117"/>
      <c r="AF1117"/>
      <c r="AG1117"/>
      <c r="AH1117"/>
      <c r="AI1117"/>
    </row>
    <row r="1118" spans="9:35" x14ac:dyDescent="0.2"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  <c r="AA1118"/>
      <c r="AB1118"/>
      <c r="AC1118"/>
      <c r="AD1118"/>
      <c r="AE1118"/>
      <c r="AF1118"/>
      <c r="AG1118"/>
      <c r="AH1118"/>
      <c r="AI1118"/>
    </row>
    <row r="1119" spans="9:35" x14ac:dyDescent="0.2"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  <c r="AA1119"/>
      <c r="AB1119"/>
      <c r="AC1119"/>
      <c r="AD1119"/>
      <c r="AE1119"/>
      <c r="AF1119"/>
      <c r="AG1119"/>
      <c r="AH1119"/>
      <c r="AI1119"/>
    </row>
    <row r="1120" spans="9:35" x14ac:dyDescent="0.2"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  <c r="AA1120"/>
      <c r="AB1120"/>
      <c r="AC1120"/>
      <c r="AD1120"/>
      <c r="AE1120"/>
      <c r="AF1120"/>
      <c r="AG1120"/>
      <c r="AH1120"/>
      <c r="AI1120"/>
    </row>
    <row r="1121" spans="9:35" x14ac:dyDescent="0.2"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  <c r="AA1121"/>
      <c r="AB1121"/>
      <c r="AC1121"/>
      <c r="AD1121"/>
      <c r="AE1121"/>
      <c r="AF1121"/>
      <c r="AG1121"/>
      <c r="AH1121"/>
      <c r="AI1121"/>
    </row>
    <row r="1122" spans="9:35" x14ac:dyDescent="0.2"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  <c r="AA1122"/>
      <c r="AB1122"/>
      <c r="AC1122"/>
      <c r="AD1122"/>
      <c r="AE1122"/>
      <c r="AF1122"/>
      <c r="AG1122"/>
      <c r="AH1122"/>
      <c r="AI1122"/>
    </row>
    <row r="1123" spans="9:35" x14ac:dyDescent="0.2"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  <c r="AA1123"/>
      <c r="AB1123"/>
      <c r="AC1123"/>
      <c r="AD1123"/>
      <c r="AE1123"/>
      <c r="AF1123"/>
      <c r="AG1123"/>
      <c r="AH1123"/>
      <c r="AI1123"/>
    </row>
    <row r="1124" spans="9:35" x14ac:dyDescent="0.2"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  <c r="AA1124"/>
      <c r="AB1124"/>
      <c r="AC1124"/>
      <c r="AD1124"/>
      <c r="AE1124"/>
      <c r="AF1124"/>
      <c r="AG1124"/>
      <c r="AH1124"/>
      <c r="AI1124"/>
    </row>
    <row r="1125" spans="9:35" x14ac:dyDescent="0.2"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  <c r="AA1125"/>
      <c r="AB1125"/>
      <c r="AC1125"/>
      <c r="AD1125"/>
      <c r="AE1125"/>
      <c r="AF1125"/>
      <c r="AG1125"/>
      <c r="AH1125"/>
      <c r="AI1125"/>
    </row>
    <row r="1126" spans="9:35" x14ac:dyDescent="0.2"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  <c r="AA1126"/>
      <c r="AB1126"/>
      <c r="AC1126"/>
      <c r="AD1126"/>
      <c r="AE1126"/>
      <c r="AF1126"/>
      <c r="AG1126"/>
      <c r="AH1126"/>
      <c r="AI1126"/>
    </row>
    <row r="1127" spans="9:35" x14ac:dyDescent="0.2"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  <c r="AA1127"/>
      <c r="AB1127"/>
      <c r="AC1127"/>
      <c r="AD1127"/>
      <c r="AE1127"/>
      <c r="AF1127"/>
      <c r="AG1127"/>
      <c r="AH1127"/>
      <c r="AI1127"/>
    </row>
    <row r="1128" spans="9:35" x14ac:dyDescent="0.2"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  <c r="AA1128"/>
      <c r="AB1128"/>
      <c r="AC1128"/>
      <c r="AD1128"/>
      <c r="AE1128"/>
      <c r="AF1128"/>
      <c r="AG1128"/>
      <c r="AH1128"/>
      <c r="AI1128"/>
    </row>
    <row r="1129" spans="9:35" x14ac:dyDescent="0.2"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  <c r="AA1129"/>
      <c r="AB1129"/>
      <c r="AC1129"/>
      <c r="AD1129"/>
      <c r="AE1129"/>
      <c r="AF1129"/>
      <c r="AG1129"/>
      <c r="AH1129"/>
      <c r="AI1129"/>
    </row>
    <row r="1130" spans="9:35" x14ac:dyDescent="0.2"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  <c r="AA1130"/>
      <c r="AB1130"/>
      <c r="AC1130"/>
      <c r="AD1130"/>
      <c r="AE1130"/>
      <c r="AF1130"/>
      <c r="AG1130"/>
      <c r="AH1130"/>
      <c r="AI1130"/>
    </row>
    <row r="1131" spans="9:35" x14ac:dyDescent="0.2"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  <c r="AA1131"/>
      <c r="AB1131"/>
      <c r="AC1131"/>
      <c r="AD1131"/>
      <c r="AE1131"/>
      <c r="AF1131"/>
      <c r="AG1131"/>
      <c r="AH1131"/>
      <c r="AI1131"/>
    </row>
    <row r="1132" spans="9:35" x14ac:dyDescent="0.2"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  <c r="AA1132"/>
      <c r="AB1132"/>
      <c r="AC1132"/>
      <c r="AD1132"/>
      <c r="AE1132"/>
      <c r="AF1132"/>
      <c r="AG1132"/>
      <c r="AH1132"/>
      <c r="AI1132"/>
    </row>
    <row r="1133" spans="9:35" x14ac:dyDescent="0.2"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  <c r="AA1133"/>
      <c r="AB1133"/>
      <c r="AC1133"/>
      <c r="AD1133"/>
      <c r="AE1133"/>
      <c r="AF1133"/>
      <c r="AG1133"/>
      <c r="AH1133"/>
      <c r="AI1133"/>
    </row>
    <row r="1134" spans="9:35" x14ac:dyDescent="0.2"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  <c r="AA1134"/>
      <c r="AB1134"/>
      <c r="AC1134"/>
      <c r="AD1134"/>
      <c r="AE1134"/>
      <c r="AF1134"/>
      <c r="AG1134"/>
      <c r="AH1134"/>
      <c r="AI1134"/>
    </row>
    <row r="1135" spans="9:35" x14ac:dyDescent="0.2"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  <c r="AA1135"/>
      <c r="AB1135"/>
      <c r="AC1135"/>
      <c r="AD1135"/>
      <c r="AE1135"/>
      <c r="AF1135"/>
      <c r="AG1135"/>
      <c r="AH1135"/>
      <c r="AI1135"/>
    </row>
    <row r="1136" spans="9:35" x14ac:dyDescent="0.2"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  <c r="AA1136"/>
      <c r="AB1136"/>
      <c r="AC1136"/>
      <c r="AD1136"/>
      <c r="AE1136"/>
      <c r="AF1136"/>
      <c r="AG1136"/>
      <c r="AH1136"/>
      <c r="AI1136"/>
    </row>
    <row r="1137" spans="9:35" x14ac:dyDescent="0.2"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  <c r="AA1137"/>
      <c r="AB1137"/>
      <c r="AC1137"/>
      <c r="AD1137"/>
      <c r="AE1137"/>
      <c r="AF1137"/>
      <c r="AG1137"/>
      <c r="AH1137"/>
      <c r="AI1137"/>
    </row>
    <row r="1138" spans="9:35" x14ac:dyDescent="0.2"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  <c r="AA1138"/>
      <c r="AB1138"/>
      <c r="AC1138"/>
      <c r="AD1138"/>
      <c r="AE1138"/>
      <c r="AF1138"/>
      <c r="AG1138"/>
      <c r="AH1138"/>
      <c r="AI1138"/>
    </row>
    <row r="1139" spans="9:35" x14ac:dyDescent="0.2"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  <c r="AA1139"/>
      <c r="AB1139"/>
      <c r="AC1139"/>
      <c r="AD1139"/>
      <c r="AE1139"/>
      <c r="AF1139"/>
      <c r="AG1139"/>
      <c r="AH1139"/>
      <c r="AI1139"/>
    </row>
    <row r="1140" spans="9:35" x14ac:dyDescent="0.2"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  <c r="AA1140"/>
      <c r="AB1140"/>
      <c r="AC1140"/>
      <c r="AD1140"/>
      <c r="AE1140"/>
      <c r="AF1140"/>
      <c r="AG1140"/>
      <c r="AH1140"/>
      <c r="AI1140"/>
    </row>
    <row r="1141" spans="9:35" x14ac:dyDescent="0.2"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  <c r="AA1141"/>
      <c r="AB1141"/>
      <c r="AC1141"/>
      <c r="AD1141"/>
      <c r="AE1141"/>
      <c r="AF1141"/>
      <c r="AG1141"/>
      <c r="AH1141"/>
      <c r="AI1141"/>
    </row>
    <row r="1142" spans="9:35" x14ac:dyDescent="0.2"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  <c r="AA1142"/>
      <c r="AB1142"/>
      <c r="AC1142"/>
      <c r="AD1142"/>
      <c r="AE1142"/>
      <c r="AF1142"/>
      <c r="AG1142"/>
      <c r="AH1142"/>
      <c r="AI1142"/>
    </row>
    <row r="1143" spans="9:35" x14ac:dyDescent="0.2"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  <c r="AA1143"/>
      <c r="AB1143"/>
      <c r="AC1143"/>
      <c r="AD1143"/>
      <c r="AE1143"/>
      <c r="AF1143"/>
      <c r="AG1143"/>
      <c r="AH1143"/>
      <c r="AI1143"/>
    </row>
  </sheetData>
  <phoneticPr fontId="0" type="noConversion"/>
  <pageMargins left="0.75" right="0.75" top="1" bottom="1" header="0.5" footer="0.5"/>
  <pageSetup paperSize="2833" orientation="portrait" horizontalDpi="180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ACCO Brands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Tina Ji</dc:creator>
  <cp:lastModifiedBy>Tina</cp:lastModifiedBy>
  <dcterms:created xsi:type="dcterms:W3CDTF">2013-01-07T20:01:58Z</dcterms:created>
  <dcterms:modified xsi:type="dcterms:W3CDTF">2016-01-11T23:13:45Z</dcterms:modified>
</cp:coreProperties>
</file>