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70" yWindow="-90" windowWidth="13335" windowHeight="120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2" i="1" l="1"/>
  <c r="E29" i="1"/>
  <c r="E6" i="1" l="1"/>
  <c r="E16" i="1"/>
  <c r="E10" i="1"/>
  <c r="E11" i="1"/>
  <c r="E9" i="1"/>
  <c r="E2" i="1" l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<sst xmlns="http://schemas.openxmlformats.org/spreadsheetml/2006/main" count="1266" uniqueCount="261">
  <si>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</si>
  <si>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</si>
  <si>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</si>
  <si>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</si>
  <si>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</si>
  <si>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</si>
  <si>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</si>
  <si>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</si>
  <si>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</si>
  <si>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</si>
  <si>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</si>
  <si>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</si>
  <si>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</si>
  <si>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</si>
  <si>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</si>
  <si>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</si>
  <si>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</si>
  <si>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</si>
  <si>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</si>
  <si>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</si>
  <si>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</si>
  <si>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</si>
  <si>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</si>
  <si>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</si>
  <si>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</si>
  <si>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</si>
  <si>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</si>
  <si>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</si>
  <si>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</si>
  <si>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</si>
  <si>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</si>
  <si>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</si>
  <si>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</si>
  <si>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</si>
  <si>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</si>
  <si>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</si>
  <si>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</si>
  <si>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</si>
  <si>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</si>
  <si>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</si>
  <si>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</si>
  <si>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</si>
  <si>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</si>
  <si>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</si>
  <si>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</si>
  <si>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</si>
  <si>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</si>
  <si>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</si>
  <si>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</si>
  <si>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</si>
  <si>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</si>
  <si>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</si>
  <si>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</si>
  <si>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</si>
  <si>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</si>
  <si>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</si>
  <si>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</si>
  <si>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</si>
  <si>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</si>
  <si>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</si>
  <si>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</si>
  <si>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</si>
  <si>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</si>
  <si>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</si>
  <si>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</si>
  <si>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</si>
  <si>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</si>
  <si>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</si>
  <si>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</si>
  <si>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</si>
  <si>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Bibliocomms libraries:  to add up catalogue page views from B'Comons catalgoue to  the left cell</t>
  </si>
  <si>
    <t>Library Website virtual visits</t>
  </si>
  <si>
    <t>Library Website and catalogue virtual visits</t>
  </si>
  <si>
    <t>Catalogue page views</t>
  </si>
  <si>
    <t>Website page views</t>
  </si>
  <si>
    <t>Bibliocomms libraries:  to add up catalogue virtual visits from B'Comons catalgoue to  the left cell</t>
  </si>
  <si>
    <t>Catalogue virtual visits</t>
  </si>
  <si>
    <t>Non-LibPress libraries: to add up Website page views to the left cell</t>
  </si>
  <si>
    <t>Non-LibPress libraries: to add up Website virtual visits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</si>
  <si>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</si>
  <si>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</si>
  <si>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</si>
  <si>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</si>
  <si>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</si>
  <si>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</si>
  <si>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Elkford Public Library</t>
  </si>
  <si>
    <t>PL Adult</t>
  </si>
  <si>
    <t>PL Juvenile</t>
  </si>
  <si>
    <t>PL Temporary</t>
  </si>
  <si>
    <t>PL Non Resident</t>
  </si>
  <si>
    <t>Home Libraries of</t>
  </si>
  <si>
    <t>Opted in Users</t>
  </si>
  <si>
    <t>count</t>
  </si>
  <si>
    <t>Creston Public Library</t>
  </si>
  <si>
    <t>Sparwood Public Library</t>
  </si>
  <si>
    <t>Active Patrons</t>
  </si>
  <si>
    <t>in Last 3 years</t>
  </si>
  <si>
    <t>ar</t>
  </si>
  <si>
    <t>PL BC OneCard</t>
  </si>
  <si>
    <t>PL Circ +Full Cat</t>
  </si>
  <si>
    <t>PL Local System Administrator</t>
  </si>
  <si>
    <t>PL Print Disabled</t>
  </si>
  <si>
    <t>Fernie Heritage Library</t>
  </si>
  <si>
    <t>Grand Forks</t>
  </si>
  <si>
    <t>Kimberley Public Library</t>
  </si>
  <si>
    <t>Powell River Public Library</t>
  </si>
  <si>
    <t>Tumbler Ridge Public Library</t>
  </si>
  <si>
    <t>Titles Held</t>
  </si>
  <si>
    <t>titles</t>
  </si>
  <si>
    <t>shelving location</t>
  </si>
  <si>
    <t>circ_modifier</t>
  </si>
  <si>
    <t>Adult Fiction</t>
  </si>
  <si>
    <t>book</t>
  </si>
  <si>
    <t>dvd</t>
  </si>
  <si>
    <t>dvd-feature</t>
  </si>
  <si>
    <t>large-print</t>
  </si>
  <si>
    <t>oversize</t>
  </si>
  <si>
    <t>[null]</t>
  </si>
  <si>
    <t>Adult Nonfiction</t>
  </si>
  <si>
    <t>audiobook-cd</t>
  </si>
  <si>
    <t>juvenile-collection</t>
  </si>
  <si>
    <t>paperback</t>
  </si>
  <si>
    <t>Beginning Reading</t>
  </si>
  <si>
    <t>Biography</t>
  </si>
  <si>
    <t>Childrens Seasonal</t>
  </si>
  <si>
    <t>College Calendars</t>
  </si>
  <si>
    <t>special-collection</t>
  </si>
  <si>
    <t>Computer CD Roms</t>
  </si>
  <si>
    <t>cd-rom</t>
  </si>
  <si>
    <t>Craft Magazines</t>
  </si>
  <si>
    <t>DVD's</t>
  </si>
  <si>
    <t>film</t>
  </si>
  <si>
    <t>Easy Fiction</t>
  </si>
  <si>
    <t>cd-and-book</t>
  </si>
  <si>
    <t>juvenile-audio-cassette</t>
  </si>
  <si>
    <t>Easy Nonfiction</t>
  </si>
  <si>
    <t>Graphic Novels</t>
  </si>
  <si>
    <t>magazine</t>
  </si>
  <si>
    <t>Inter Library Loan</t>
  </si>
  <si>
    <t>inter-library-loan</t>
  </si>
  <si>
    <t>Junior Biography</t>
  </si>
  <si>
    <t>Junior CD's</t>
  </si>
  <si>
    <t>Junior Fiction Hardcover</t>
  </si>
  <si>
    <t>Junior Fiction Paperback</t>
  </si>
  <si>
    <t>Junior Nonfiction</t>
  </si>
  <si>
    <t>Junior Talking Books</t>
  </si>
  <si>
    <t>KLF Program Boxes</t>
  </si>
  <si>
    <t>box</t>
  </si>
  <si>
    <t>Language Kits</t>
  </si>
  <si>
    <t>compact-disc</t>
  </si>
  <si>
    <t>language-learning</t>
  </si>
  <si>
    <t>Literacy</t>
  </si>
  <si>
    <t>Magazines</t>
  </si>
  <si>
    <t>Music CD's</t>
  </si>
  <si>
    <t>Oversize</t>
  </si>
  <si>
    <t>Reference</t>
  </si>
  <si>
    <t>non-circulating</t>
  </si>
  <si>
    <t>Stacks</t>
  </si>
  <si>
    <t>Talking Books</t>
  </si>
  <si>
    <t>Video Cassettes</t>
  </si>
  <si>
    <t>Video Cassettes - Children</t>
  </si>
  <si>
    <t>Young Adult Fiction</t>
  </si>
  <si>
    <t>xxx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</si>
  <si>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</si>
  <si>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</si>
  <si>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</si>
  <si>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</si>
  <si>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</si>
  <si>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</si>
  <si>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</si>
  <si>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</si>
  <si>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</si>
  <si>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</si>
  <si>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</si>
  <si>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</si>
  <si>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</si>
  <si>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</si>
  <si>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</si>
  <si>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</si>
  <si>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</si>
  <si>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</si>
  <si>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</si>
  <si>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Fiction (hardback or trade paperback)</t>
  </si>
  <si>
    <t>Adult Fiction (main level)</t>
  </si>
  <si>
    <t>Adult Non Fic</t>
  </si>
  <si>
    <t>Adult Non Fiction</t>
  </si>
  <si>
    <t>Adult Non-Fiction</t>
  </si>
  <si>
    <t>Adult Non-fiction</t>
  </si>
  <si>
    <t>ill-no-renewal</t>
  </si>
  <si>
    <t>Adult Paperback</t>
  </si>
  <si>
    <t>Adult Paperbacks (main level) - Mystery/Horror</t>
  </si>
  <si>
    <t>Archive Shelves</t>
  </si>
  <si>
    <t>Audio</t>
  </si>
  <si>
    <t>media</t>
  </si>
  <si>
    <t>Basement</t>
  </si>
  <si>
    <t>Biographies</t>
  </si>
  <si>
    <t>Biography - Adult</t>
  </si>
  <si>
    <t>Children's Corner (main level)</t>
  </si>
  <si>
    <t>Children's picture books</t>
  </si>
  <si>
    <t>Children's room</t>
  </si>
  <si>
    <t>Comics</t>
  </si>
  <si>
    <t>DVD Fiction</t>
  </si>
  <si>
    <t>DVDs - Adult Fiction</t>
  </si>
  <si>
    <t>DVDs/Videos</t>
  </si>
  <si>
    <t>precat</t>
  </si>
  <si>
    <t>Easy readers/Picture books</t>
  </si>
  <si>
    <t>Fantasy</t>
  </si>
  <si>
    <t>Fiction</t>
  </si>
  <si>
    <t>Fiction Videos</t>
  </si>
  <si>
    <t>General Fiction</t>
  </si>
  <si>
    <t>Graphic</t>
  </si>
  <si>
    <t>Graphic Novel</t>
  </si>
  <si>
    <t>Inspirational</t>
  </si>
  <si>
    <t>JUNIOR  Fiction</t>
  </si>
  <si>
    <t>Junior Easy</t>
  </si>
  <si>
    <t>Junior Fiction</t>
  </si>
  <si>
    <t>Junior Fiction DVD</t>
  </si>
  <si>
    <t>juvenile-video</t>
  </si>
  <si>
    <t>Junior Fiction and/or Teen</t>
  </si>
  <si>
    <t>Junior Graphic Novels</t>
  </si>
  <si>
    <t>Junior Mystery</t>
  </si>
  <si>
    <t>Junior Non-Fiction</t>
  </si>
  <si>
    <t>Junior Paperback</t>
  </si>
  <si>
    <t>Junior Picture Books</t>
  </si>
  <si>
    <t>Juvenile Fiction</t>
  </si>
  <si>
    <t>Juvenile Graphic</t>
  </si>
  <si>
    <t>Juvenile Graphic Novels</t>
  </si>
  <si>
    <t>Juvenile Hardcover Fiction</t>
  </si>
  <si>
    <t>Juvenile Non Fiction</t>
  </si>
  <si>
    <t>Juvenile Non-Fiction</t>
  </si>
  <si>
    <t>Juvenile Paperback</t>
  </si>
  <si>
    <t>Juvenile Paperbacks</t>
  </si>
  <si>
    <t>Juvenile Picture Books</t>
  </si>
  <si>
    <t>Juvenile Video</t>
  </si>
  <si>
    <t>Large Print</t>
  </si>
  <si>
    <t>Large Print Fiction</t>
  </si>
  <si>
    <t>Large Print Mystery</t>
  </si>
  <si>
    <t>Movies</t>
  </si>
  <si>
    <t>Movies (main level)</t>
  </si>
  <si>
    <t>Mystery</t>
  </si>
  <si>
    <t>Non Fiction</t>
  </si>
  <si>
    <t>Non-Fiction</t>
  </si>
  <si>
    <t>Non-Fiction (upper level)</t>
  </si>
  <si>
    <t>Non-fiction</t>
  </si>
  <si>
    <t>Paperback Fiction</t>
  </si>
  <si>
    <t>Paperbacks</t>
  </si>
  <si>
    <t>Paperbacks (Thriller)</t>
  </si>
  <si>
    <t>Picture Books</t>
  </si>
  <si>
    <t>Romance</t>
  </si>
  <si>
    <t>Science Fiction</t>
  </si>
  <si>
    <t>Science Fiction/Fantasy</t>
  </si>
  <si>
    <t>bookclub</t>
  </si>
  <si>
    <t>Storage</t>
  </si>
  <si>
    <t>Teen Fiction</t>
  </si>
  <si>
    <t>Teen Graphic Novels</t>
  </si>
  <si>
    <t>With E Fiction</t>
  </si>
  <si>
    <t>YA Graphic Novels</t>
  </si>
  <si>
    <t>Young Adult</t>
  </si>
  <si>
    <t>Children &amp; Book Circ</t>
  </si>
  <si>
    <t>by Item Type</t>
  </si>
  <si>
    <t>Item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</si>
</sst>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9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6" fillId="6" borderId="1" xfId="0" applyFont="1" applyFill="1" applyBorder="1" applyAlignment="1">
      <alignment horizontal="left" vertical="justify" wrapText="1" readingOrder="1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5" fillId="7" borderId="1" xfId="2" applyFont="1" applyFill="1" applyBorder="1" applyAlignment="1">
      <alignment vertical="top" wrapText="1"/>
    </xf>
    <xf numFmtId="0" fontId="5" fillId="8" borderId="1" xfId="0" applyFont="1" applyFill="1" applyBorder="1" applyAlignment="1">
      <alignment vertical="top" wrapText="1"/>
    </xf>
    <xf numFmtId="0" fontId="0" fillId="8" borderId="1" xfId="0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2" fillId="8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9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10" fillId="10" borderId="1" xfId="0" applyFont="1" applyFill="1" applyBorder="1" applyAlignment="1">
      <alignment vertical="top" wrapText="1"/>
    </xf>
    <xf numFmtId="0" fontId="11" fillId="10" borderId="1" xfId="0" applyFont="1" applyFill="1" applyBorder="1"/>
    <xf numFmtId="1" fontId="10" fillId="10" borderId="1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/>
    </xf>
    <xf numFmtId="0" fontId="12" fillId="9" borderId="1" xfId="0" applyFont="1" applyFill="1" applyBorder="1" applyAlignment="1">
      <alignment horizontal="left" vertical="center" wrapText="1"/>
    </xf>
    <xf numFmtId="0" fontId="12" fillId="9" borderId="1" xfId="0" applyFont="1" applyFill="1" applyBorder="1"/>
    <xf numFmtId="0" fontId="0" fillId="9" borderId="1" xfId="0" applyFill="1" applyBorder="1"/>
    <xf numFmtId="0" fontId="2" fillId="12" borderId="1" xfId="0" applyFont="1" applyFill="1" applyBorder="1" applyAlignment="1" applyProtection="1">
      <alignment horizontal="left" vertical="justify" wrapText="1" readingOrder="1"/>
      <protection locked="0"/>
    </xf>
    <xf numFmtId="0" fontId="1" fillId="12" borderId="1" xfId="0" applyFont="1" applyFill="1" applyBorder="1" applyAlignment="1">
      <alignment horizontal="left" vertical="justify" wrapText="1" readingOrder="1"/>
    </xf>
    <xf numFmtId="0" fontId="0" fillId="12" borderId="1" xfId="0" applyFill="1" applyBorder="1" applyAlignment="1">
      <alignment horizontal="left" vertical="justify" wrapText="1" readingOrder="1"/>
    </xf>
    <xf numFmtId="0" fontId="12" fillId="8" borderId="3" xfId="0" applyFont="1" applyFill="1" applyBorder="1" applyAlignment="1">
      <alignment horizontal="left" vertical="top" wrapText="1"/>
    </xf>
    <xf numFmtId="0" fontId="12" fillId="0" borderId="0" xfId="0" applyFont="1"/>
    <xf numFmtId="0" fontId="12" fillId="11" borderId="0" xfId="0" applyFont="1" applyFill="1" applyAlignment="1">
      <alignment horizontal="left" vertical="top" wrapText="1"/>
    </xf>
    <xf numFmtId="0" fontId="12" fillId="11" borderId="2" xfId="0" applyFont="1" applyFill="1" applyBorder="1" applyAlignment="1">
      <alignment horizontal="left" vertical="top" wrapText="1"/>
    </xf>
    <xf numFmtId="0" fontId="12" fillId="8" borderId="0" xfId="0" applyFont="1" applyFill="1" applyAlignment="1">
      <alignment horizontal="left" vertical="top" wrapText="1"/>
    </xf>
    <xf numFmtId="1" fontId="0" fillId="10" borderId="1" xfId="0" applyNumberFormat="1" applyFill="1" applyBorder="1" applyAlignment="1">
      <alignment horizontal="left" vertical="top"/>
    </xf>
    <xf numFmtId="0" fontId="0" fillId="9" borderId="1" xfId="0" applyFill="1" applyBorder="1" applyAlignment="1">
      <alignment horizontal="left" vertical="top"/>
    </xf>
    <xf numFmtId="0" fontId="0" fillId="10" borderId="0" xfId="0" applyFill="1"/>
    <xf numFmtId="0" fontId="0" fillId="9" borderId="0" xfId="0" applyFill="1"/>
    <xf numFmtId="3" fontId="0" fillId="10" borderId="0" xfId="0" applyNumberFormat="1" applyFill="1"/>
    <xf numFmtId="3" fontId="0" fillId="9" borderId="0" xfId="0" applyNumberFormat="1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  <color rgb="FFCCFF33"/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2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7" max="7" width="25.28515625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1"/>
      <c r="B2" s="5">
        <v>520</v>
      </c>
      <c r="C2" s="4" t="s">
        <v>4</v>
      </c>
      <c r="D2" s="5" t="s">
        <v>5</v>
      </c>
      <c r="E2" s="4">
        <f>SUMIF(C32:C9999, "pr", B32:B9999)</f>
        <v>143</v>
      </c>
      <c r="F2" s="6"/>
      <c r="G2" s="1"/>
      <c r="H2" s="1"/>
    </row>
    <row r="3" spans="1:9" ht="30" x14ac:dyDescent="0.2">
      <c r="A3" s="22"/>
      <c r="B3" s="5">
        <v>530</v>
      </c>
      <c r="C3" s="4" t="s">
        <v>6</v>
      </c>
      <c r="D3" s="5" t="s">
        <v>7</v>
      </c>
      <c r="E3" s="4">
        <f>SUMIF(C32:C999, "pnr", B32:B10000)</f>
        <v>1</v>
      </c>
      <c r="F3" s="3"/>
    </row>
    <row r="4" spans="1:9" ht="30" x14ac:dyDescent="0.2">
      <c r="A4" s="22"/>
      <c r="B4" s="5">
        <v>526</v>
      </c>
      <c r="C4" s="4" t="s">
        <v>8</v>
      </c>
      <c r="D4" s="5" t="s">
        <v>9</v>
      </c>
      <c r="E4" s="4">
        <f>SUMIF(C32:C10001, "pf", B32:B10001)</f>
        <v>4</v>
      </c>
      <c r="F4" s="3"/>
    </row>
    <row r="5" spans="1:9" ht="30" x14ac:dyDescent="0.2">
      <c r="A5" s="22"/>
      <c r="B5" s="5">
        <v>531</v>
      </c>
      <c r="C5" s="4" t="s">
        <v>10</v>
      </c>
      <c r="D5" s="5" t="s">
        <v>11</v>
      </c>
      <c r="E5" s="4">
        <f>SUMIF(C32:C10002, "pbc", B32:B10002)</f>
        <v>0</v>
      </c>
      <c r="F5" s="3"/>
    </row>
    <row r="6" spans="1:9" ht="15.75" x14ac:dyDescent="0.2">
      <c r="A6" s="21"/>
      <c r="B6" s="19">
        <v>532</v>
      </c>
      <c r="C6" s="18" t="s">
        <v>68</v>
      </c>
      <c r="D6" s="19" t="s">
        <v>12</v>
      </c>
      <c r="E6" s="18">
        <f>SUMIF(C32:C10003, "ar", B32:B10003) + SUMIF(C32:C10003, "arj", B32:B10003)</f>
        <v>776</v>
      </c>
      <c r="F6" s="3"/>
    </row>
    <row r="7" spans="1:9" ht="30" x14ac:dyDescent="0.2">
      <c r="A7" s="22"/>
      <c r="B7" s="19">
        <v>534</v>
      </c>
      <c r="C7" s="18" t="s">
        <v>13</v>
      </c>
      <c r="D7" s="19" t="s">
        <v>14</v>
      </c>
      <c r="E7" s="18">
        <f>SUMIF(C32:C10004, "anr", B32:B10004)</f>
        <v>1</v>
      </c>
      <c r="F7" s="3"/>
    </row>
    <row r="8" spans="1:9" ht="45" x14ac:dyDescent="0.2">
      <c r="A8" s="21"/>
      <c r="B8" s="19">
        <v>536</v>
      </c>
      <c r="C8" s="18" t="s">
        <v>15</v>
      </c>
      <c r="D8" s="20" t="s">
        <v>16</v>
      </c>
      <c r="E8" s="18">
        <f>SUMIF(C32:C10005, "af", B32:B10005)</f>
        <v>20</v>
      </c>
      <c r="F8" s="3"/>
    </row>
    <row r="9" spans="1:9" ht="33.75" customHeight="1" x14ac:dyDescent="0.2">
      <c r="A9" s="21"/>
      <c r="B9" s="19">
        <v>537</v>
      </c>
      <c r="C9" s="18" t="s">
        <v>17</v>
      </c>
      <c r="D9" s="20" t="s">
        <v>18</v>
      </c>
      <c r="E9" s="18">
        <f>SUMIF(C32:C10006, "abc", B32:B10006)</f>
        <v>10</v>
      </c>
      <c r="F9" s="3"/>
    </row>
    <row r="10" spans="1:9" ht="31.5" customHeight="1" x14ac:dyDescent="0.2">
      <c r="A10" s="21"/>
      <c r="B10" s="19">
        <v>545</v>
      </c>
      <c r="C10" s="18" t="s">
        <v>67</v>
      </c>
      <c r="D10" s="17" t="s">
        <v>66</v>
      </c>
      <c r="E10" s="18">
        <f>SUMIF(C32:C10006, "arj", B32:B10006)</f>
        <v>223</v>
      </c>
      <c r="F10" s="3"/>
    </row>
    <row r="11" spans="1:9" s="1" customFormat="1" ht="15.75" x14ac:dyDescent="0.2">
      <c r="A11" s="31"/>
      <c r="B11" s="35">
        <v>325</v>
      </c>
      <c r="C11" s="36" t="s">
        <v>61</v>
      </c>
      <c r="D11" s="35" t="s">
        <v>19</v>
      </c>
      <c r="E11" s="37">
        <f>SUMIF(C32:C9999, "tp", B32:B9999)</f>
        <v>23703</v>
      </c>
      <c r="F11" s="6"/>
    </row>
    <row r="12" spans="1:9" s="1" customFormat="1" ht="15.75" x14ac:dyDescent="0.2">
      <c r="A12" s="22"/>
      <c r="B12" s="35">
        <v>454</v>
      </c>
      <c r="C12" s="37" t="s">
        <v>20</v>
      </c>
      <c r="D12" s="35" t="s">
        <v>21</v>
      </c>
      <c r="E12" s="37">
        <f>SUMIF(C32:C10008, "tav", B32:B10008)</f>
        <v>580</v>
      </c>
      <c r="F12" s="6"/>
    </row>
    <row r="13" spans="1:9" ht="45" x14ac:dyDescent="0.2">
      <c r="A13" s="22"/>
      <c r="B13" s="15">
        <v>280</v>
      </c>
      <c r="C13" s="14" t="s">
        <v>22</v>
      </c>
      <c r="D13" s="15" t="s">
        <v>23</v>
      </c>
      <c r="E13" s="14">
        <f>SUMIF(C32:C10009,"vp",B32:B10009)+SUMIF(C32:C10009,"vpm",B32:B10009)</f>
        <v>24665</v>
      </c>
      <c r="F13" s="6"/>
      <c r="G13" t="s">
        <v>30</v>
      </c>
      <c r="H13" t="s">
        <v>50</v>
      </c>
      <c r="I13" t="s">
        <v>51</v>
      </c>
    </row>
    <row r="14" spans="1:9" ht="30" x14ac:dyDescent="0.2">
      <c r="A14" s="21"/>
      <c r="B14" s="15">
        <v>360</v>
      </c>
      <c r="C14" s="14" t="s">
        <v>24</v>
      </c>
      <c r="D14" s="15" t="s">
        <v>25</v>
      </c>
      <c r="E14" s="14">
        <f>SUMIF(C32:C10010, "vtb", B32:B10010)</f>
        <v>0</v>
      </c>
      <c r="F14" s="6"/>
      <c r="G14" t="s">
        <v>59</v>
      </c>
      <c r="H14" t="s">
        <v>52</v>
      </c>
      <c r="I14" t="s">
        <v>53</v>
      </c>
    </row>
    <row r="15" spans="1:9" ht="45" x14ac:dyDescent="0.2">
      <c r="A15" s="21"/>
      <c r="B15" s="15">
        <v>380</v>
      </c>
      <c r="C15" s="14" t="s">
        <v>26</v>
      </c>
      <c r="D15" s="15" t="s">
        <v>27</v>
      </c>
      <c r="E15" s="14">
        <f>SUMIF(C32:C10011, "va", B32:B10011) + SUMIF(C32:C10012, "vam", B32:B10012)</f>
        <v>225</v>
      </c>
      <c r="F15" s="6"/>
      <c r="G15" t="s">
        <v>60</v>
      </c>
      <c r="H15" t="s">
        <v>54</v>
      </c>
      <c r="I15" t="s">
        <v>55</v>
      </c>
    </row>
    <row r="16" spans="1:9" ht="45" x14ac:dyDescent="0.2">
      <c r="A16" s="22"/>
      <c r="B16" s="15">
        <v>420</v>
      </c>
      <c r="C16" s="14" t="s">
        <v>28</v>
      </c>
      <c r="D16" s="15" t="s">
        <v>65</v>
      </c>
      <c r="E16" s="14">
        <f>SUMIF(C32:C10012, "vv", B32:B10012) + SUMIF(C32:C10013, "vvm", B32:B10013)</f>
        <v>364</v>
      </c>
      <c r="F16" s="6"/>
      <c r="H16" t="s">
        <v>56</v>
      </c>
      <c r="I16" t="s">
        <v>57</v>
      </c>
    </row>
    <row r="17" spans="1:35" ht="31.5" x14ac:dyDescent="0.2">
      <c r="A17" s="22"/>
      <c r="B17" s="15">
        <v>430</v>
      </c>
      <c r="C17" s="14" t="s">
        <v>29</v>
      </c>
      <c r="D17" s="16" t="s">
        <v>62</v>
      </c>
      <c r="E17" s="14">
        <f>SUMIF(C32:C10013, "vcd", B32:B10013)</f>
        <v>3</v>
      </c>
      <c r="F17" s="6"/>
      <c r="H17" t="s">
        <v>29</v>
      </c>
      <c r="I17" t="s">
        <v>58</v>
      </c>
    </row>
    <row r="18" spans="1:35" ht="30" x14ac:dyDescent="0.2">
      <c r="A18" s="23"/>
      <c r="B18" s="15">
        <v>355</v>
      </c>
      <c r="C18" s="14" t="s">
        <v>30</v>
      </c>
      <c r="D18" s="15" t="s">
        <v>63</v>
      </c>
      <c r="E18" s="14">
        <f>SUMIF(C32:C10014, "vpm", B32:B10014)</f>
        <v>0</v>
      </c>
      <c r="F18" s="6"/>
      <c r="I18"/>
    </row>
    <row r="19" spans="1:35" ht="75" x14ac:dyDescent="0.2">
      <c r="A19" s="21"/>
      <c r="B19" s="15">
        <v>455</v>
      </c>
      <c r="C19" s="14" t="s">
        <v>31</v>
      </c>
      <c r="D19" s="15" t="s">
        <v>64</v>
      </c>
      <c r="E19" s="14">
        <f>SUMIF(C32:C10015, "vam", B32:B10015) + SUMIF(C32:C10016, "vvm", B32:B10016) + SUMIF(C32:C10017, "vavm", B32:B10017)</f>
        <v>9</v>
      </c>
      <c r="F19" s="6"/>
      <c r="I19"/>
    </row>
    <row r="20" spans="1:35" ht="15.75" x14ac:dyDescent="0.2">
      <c r="A20" s="21"/>
      <c r="B20" s="8">
        <v>270</v>
      </c>
      <c r="C20" s="7" t="s">
        <v>32</v>
      </c>
      <c r="D20" s="8" t="s">
        <v>33</v>
      </c>
      <c r="E20" s="7">
        <f>SUMIF(C32:C10016, "avp", B32:B10016)</f>
        <v>1080</v>
      </c>
      <c r="F20" s="6"/>
      <c r="I20"/>
    </row>
    <row r="21" spans="1:35" ht="30" x14ac:dyDescent="0.2">
      <c r="A21" s="23"/>
      <c r="B21" s="8">
        <v>438</v>
      </c>
      <c r="C21" s="7" t="s">
        <v>34</v>
      </c>
      <c r="D21" s="8" t="s">
        <v>35</v>
      </c>
      <c r="E21" s="7">
        <f>SUMIF(C32:C10017, "avav", B32:B10017)</f>
        <v>84</v>
      </c>
      <c r="F21" s="6"/>
    </row>
    <row r="22" spans="1:35" ht="30" x14ac:dyDescent="0.2">
      <c r="A22" s="22"/>
      <c r="B22" s="10">
        <v>551</v>
      </c>
      <c r="C22" s="9" t="s">
        <v>36</v>
      </c>
      <c r="D22" s="10" t="s">
        <v>37</v>
      </c>
      <c r="E22" s="9">
        <f>SUMIF(C32:C10018, "cr", B32:B10018)</f>
        <v>6849</v>
      </c>
      <c r="F22" s="3"/>
    </row>
    <row r="23" spans="1:35" ht="30" x14ac:dyDescent="0.2">
      <c r="A23" s="22"/>
      <c r="B23" s="10">
        <v>552</v>
      </c>
      <c r="C23" s="9" t="s">
        <v>38</v>
      </c>
      <c r="D23" s="10" t="s">
        <v>39</v>
      </c>
      <c r="E23" s="9">
        <f>SUMIF(C32:C10019, "cnr", B32:B10019)</f>
        <v>7</v>
      </c>
      <c r="F23" s="3"/>
    </row>
    <row r="24" spans="1:35" ht="45" x14ac:dyDescent="0.2">
      <c r="A24" s="22"/>
      <c r="B24" s="10">
        <v>553</v>
      </c>
      <c r="C24" s="9" t="s">
        <v>40</v>
      </c>
      <c r="D24" s="10" t="s">
        <v>41</v>
      </c>
      <c r="E24" s="9">
        <f>SUMIF(C32:C10020, "cf", B32:B10020)</f>
        <v>24</v>
      </c>
      <c r="F24" s="3"/>
    </row>
    <row r="25" spans="1:35" ht="45" x14ac:dyDescent="0.2">
      <c r="A25" s="24"/>
      <c r="B25" s="10">
        <v>554</v>
      </c>
      <c r="C25" s="9" t="s">
        <v>42</v>
      </c>
      <c r="D25" s="10" t="s">
        <v>43</v>
      </c>
      <c r="E25" s="9">
        <f>SUMIF(C32:C10021, "cbc", B32:B10021)</f>
        <v>362</v>
      </c>
      <c r="F25" s="3"/>
    </row>
    <row r="26" spans="1:35" ht="15.75" x14ac:dyDescent="0.2">
      <c r="A26" s="22"/>
      <c r="B26" s="12">
        <v>565</v>
      </c>
      <c r="C26" s="11" t="s">
        <v>44</v>
      </c>
      <c r="D26" s="12" t="s">
        <v>45</v>
      </c>
      <c r="E26" s="11">
        <f>SUMIF(B32:B10021, "cc", A32:A10021)</f>
        <v>3461</v>
      </c>
      <c r="F26" s="3"/>
    </row>
    <row r="27" spans="1:35" ht="15.75" x14ac:dyDescent="0.2">
      <c r="A27" s="21"/>
      <c r="B27" s="12">
        <v>566</v>
      </c>
      <c r="C27" s="13" t="s">
        <v>46</v>
      </c>
      <c r="D27" s="12" t="s">
        <v>47</v>
      </c>
      <c r="E27" s="11">
        <f>SUMIF(C32:C10021, "cbk", A32:A10021)</f>
        <v>6693</v>
      </c>
      <c r="F27" s="3"/>
    </row>
    <row r="28" spans="1:35" ht="45" x14ac:dyDescent="0.2">
      <c r="A28" s="22"/>
      <c r="B28" s="12">
        <v>567</v>
      </c>
      <c r="C28" s="11" t="s">
        <v>48</v>
      </c>
      <c r="D28" s="12" t="s">
        <v>49</v>
      </c>
      <c r="E28" s="11">
        <f>SUMIF(C32:C10027, "cda", A32:A10027)</f>
        <v>0</v>
      </c>
      <c r="F28" s="3"/>
    </row>
    <row r="29" spans="1:35" ht="15.75" x14ac:dyDescent="0.2">
      <c r="A29" s="27"/>
      <c r="B29" s="30">
        <v>763</v>
      </c>
      <c r="C29" s="29"/>
      <c r="D29" s="28" t="s">
        <v>69</v>
      </c>
      <c r="E29" s="43">
        <f>SUM(E30:E31)</f>
        <v>9519</v>
      </c>
    </row>
    <row r="30" spans="1:35" ht="77.25" customHeight="1" x14ac:dyDescent="0.2">
      <c r="A30" s="25"/>
      <c r="B30" s="30"/>
      <c r="C30" s="29"/>
      <c r="D30" s="28" t="s">
        <v>73</v>
      </c>
      <c r="E30" s="45">
        <v>4592</v>
      </c>
      <c r="F30" s="38" t="s">
        <v>70</v>
      </c>
    </row>
    <row r="31" spans="1:35" ht="68.25" customHeight="1" x14ac:dyDescent="0.2">
      <c r="A31" s="26"/>
      <c r="B31" s="30">
        <v>762</v>
      </c>
      <c r="C31" s="29"/>
      <c r="D31" s="28" t="s">
        <v>74</v>
      </c>
      <c r="E31" s="47">
        <v>4927</v>
      </c>
      <c r="F31" s="42" t="s">
        <v>77</v>
      </c>
    </row>
    <row r="32" spans="1:35" ht="31.5" x14ac:dyDescent="0.25">
      <c r="A32" s="25"/>
      <c r="B32" s="32">
        <v>766</v>
      </c>
      <c r="C32" s="33"/>
      <c r="D32" s="32" t="s">
        <v>72</v>
      </c>
      <c r="E32" s="44">
        <f>SUM(E33:E34)</f>
        <v>3428</v>
      </c>
      <c r="F32" s="3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56.25" customHeight="1" x14ac:dyDescent="0.25">
      <c r="A33" s="25"/>
      <c r="B33" s="32">
        <v>764</v>
      </c>
      <c r="C33" s="33"/>
      <c r="D33" s="32" t="s">
        <v>71</v>
      </c>
      <c r="E33" s="48">
        <v>2712</v>
      </c>
      <c r="F33" s="40" t="s">
        <v>78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63" x14ac:dyDescent="0.25">
      <c r="A34" s="25"/>
      <c r="B34" s="34"/>
      <c r="C34" s="34"/>
      <c r="D34" s="33" t="s">
        <v>76</v>
      </c>
      <c r="E34" s="46">
        <v>716</v>
      </c>
      <c r="F34" s="41" t="s">
        <v>75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x14ac:dyDescent="0.2"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79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80</v>
      </c>
      <c r="B39" t="s">
        <v>81</v>
      </c>
      <c r="C39" t="s">
        <v>82</v>
      </c>
      <c r="D39" t="s">
        <v>83</v>
      </c>
      <c r="E39" t="s">
        <v>84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93</v>
      </c>
      <c r="C40" t="s">
        <v>4</v>
      </c>
      <c r="D40" t="s">
        <v>85</v>
      </c>
      <c r="E40" t="s">
        <v>86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49</v>
      </c>
      <c r="C41" t="s">
        <v>4</v>
      </c>
      <c r="D41" t="s">
        <v>85</v>
      </c>
      <c r="E41" t="s">
        <v>87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1</v>
      </c>
      <c r="C42" t="s">
        <v>4</v>
      </c>
      <c r="D42" t="s">
        <v>85</v>
      </c>
      <c r="E42" t="s">
        <v>88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1</v>
      </c>
      <c r="C43" t="s">
        <v>6</v>
      </c>
      <c r="D43" t="s">
        <v>85</v>
      </c>
      <c r="E43" t="s">
        <v>89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A45" t="s">
        <v>90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91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80</v>
      </c>
      <c r="B47" t="s">
        <v>92</v>
      </c>
      <c r="C47" t="s">
        <v>82</v>
      </c>
      <c r="D47" t="s">
        <v>83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B48">
        <v>2</v>
      </c>
      <c r="C48" t="s">
        <v>8</v>
      </c>
      <c r="D48" t="s">
        <v>93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2</v>
      </c>
      <c r="C49" t="s">
        <v>8</v>
      </c>
      <c r="D49" t="s">
        <v>94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A51" t="s">
        <v>95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A52" t="s">
        <v>96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A53" t="s">
        <v>80</v>
      </c>
      <c r="B53" t="s">
        <v>92</v>
      </c>
      <c r="C53" t="s">
        <v>82</v>
      </c>
      <c r="D53" t="s">
        <v>83</v>
      </c>
      <c r="E53" t="s">
        <v>84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2</v>
      </c>
      <c r="C54" t="s">
        <v>15</v>
      </c>
      <c r="D54" t="s">
        <v>93</v>
      </c>
      <c r="E54" t="s">
        <v>86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537</v>
      </c>
      <c r="C55" t="s">
        <v>97</v>
      </c>
      <c r="D55" t="s">
        <v>85</v>
      </c>
      <c r="E55" t="s">
        <v>86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8</v>
      </c>
      <c r="C56" t="s">
        <v>17</v>
      </c>
      <c r="D56" t="s">
        <v>85</v>
      </c>
      <c r="E56" t="s">
        <v>98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97</v>
      </c>
      <c r="D57" t="s">
        <v>85</v>
      </c>
      <c r="E57" t="s">
        <v>99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223</v>
      </c>
      <c r="C58" t="s">
        <v>67</v>
      </c>
      <c r="D58" t="s">
        <v>85</v>
      </c>
      <c r="E58" t="s">
        <v>87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3</v>
      </c>
      <c r="C59" t="s">
        <v>97</v>
      </c>
      <c r="D59" t="s">
        <v>85</v>
      </c>
      <c r="E59" t="s">
        <v>100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</v>
      </c>
      <c r="C60" t="s">
        <v>13</v>
      </c>
      <c r="D60" t="s">
        <v>85</v>
      </c>
      <c r="E60" t="s">
        <v>89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1</v>
      </c>
      <c r="C61" t="s">
        <v>97</v>
      </c>
      <c r="D61" t="s">
        <v>85</v>
      </c>
      <c r="E61" t="s">
        <v>101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11</v>
      </c>
      <c r="C62" t="s">
        <v>97</v>
      </c>
      <c r="D62" t="s">
        <v>85</v>
      </c>
      <c r="E62" t="s">
        <v>88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4</v>
      </c>
      <c r="C63" t="s">
        <v>15</v>
      </c>
      <c r="D63" t="s">
        <v>102</v>
      </c>
      <c r="E63" t="s">
        <v>86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3</v>
      </c>
      <c r="C64" t="s">
        <v>15</v>
      </c>
      <c r="D64" t="s">
        <v>103</v>
      </c>
      <c r="E64" t="s">
        <v>86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B65">
        <v>2</v>
      </c>
      <c r="C65" t="s">
        <v>15</v>
      </c>
      <c r="D65" t="s">
        <v>104</v>
      </c>
      <c r="E65" t="s">
        <v>86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B66">
        <v>1</v>
      </c>
      <c r="C66" t="s">
        <v>17</v>
      </c>
      <c r="D66" t="s">
        <v>105</v>
      </c>
      <c r="E66" t="s">
        <v>98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B67">
        <v>3</v>
      </c>
      <c r="C67" t="s">
        <v>15</v>
      </c>
      <c r="D67" t="s">
        <v>94</v>
      </c>
      <c r="E67" t="s">
        <v>86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B68">
        <v>6</v>
      </c>
      <c r="C68" t="s">
        <v>15</v>
      </c>
      <c r="D68" t="s">
        <v>94</v>
      </c>
      <c r="E68" t="s">
        <v>98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B69">
        <v>1</v>
      </c>
      <c r="C69" t="s">
        <v>17</v>
      </c>
      <c r="D69" t="s">
        <v>106</v>
      </c>
      <c r="E69" t="s">
        <v>99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A71" t="s">
        <v>107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A72" t="s">
        <v>80</v>
      </c>
      <c r="B72" t="s">
        <v>108</v>
      </c>
      <c r="C72" t="s">
        <v>82</v>
      </c>
      <c r="D72" t="s">
        <v>109</v>
      </c>
      <c r="E72" t="s">
        <v>110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B73">
        <v>5737</v>
      </c>
      <c r="C73" t="s">
        <v>61</v>
      </c>
      <c r="D73" t="s">
        <v>111</v>
      </c>
      <c r="E73" t="s">
        <v>112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B74">
        <v>7</v>
      </c>
      <c r="C74" t="s">
        <v>20</v>
      </c>
      <c r="D74" t="s">
        <v>111</v>
      </c>
      <c r="E74" t="s">
        <v>113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B75">
        <v>1</v>
      </c>
      <c r="C75" t="s">
        <v>20</v>
      </c>
      <c r="D75" t="s">
        <v>111</v>
      </c>
      <c r="E75" t="s">
        <v>114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B76">
        <v>1</v>
      </c>
      <c r="C76" t="s">
        <v>61</v>
      </c>
      <c r="D76" t="s">
        <v>111</v>
      </c>
      <c r="E76" t="s">
        <v>115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B77">
        <v>1</v>
      </c>
      <c r="C77" t="s">
        <v>61</v>
      </c>
      <c r="D77" t="s">
        <v>111</v>
      </c>
      <c r="E77" t="s">
        <v>116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B78">
        <v>7</v>
      </c>
      <c r="C78" t="s">
        <v>61</v>
      </c>
      <c r="D78" t="s">
        <v>111</v>
      </c>
      <c r="E78" t="s">
        <v>117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B79">
        <v>1</v>
      </c>
      <c r="C79" t="s">
        <v>20</v>
      </c>
      <c r="D79" t="s">
        <v>118</v>
      </c>
      <c r="E79" t="s">
        <v>119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B80">
        <v>6850</v>
      </c>
      <c r="C80" t="s">
        <v>61</v>
      </c>
      <c r="D80" t="s">
        <v>118</v>
      </c>
      <c r="E80" t="s">
        <v>112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1</v>
      </c>
      <c r="C81" t="s">
        <v>20</v>
      </c>
      <c r="D81" t="s">
        <v>118</v>
      </c>
      <c r="E81" t="s">
        <v>113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4</v>
      </c>
      <c r="C82" t="s">
        <v>61</v>
      </c>
      <c r="D82" t="s">
        <v>118</v>
      </c>
      <c r="E82" t="s">
        <v>120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1</v>
      </c>
      <c r="C83" t="s">
        <v>61</v>
      </c>
      <c r="D83" t="s">
        <v>118</v>
      </c>
      <c r="E83" t="s">
        <v>116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1</v>
      </c>
      <c r="C84" t="s">
        <v>61</v>
      </c>
      <c r="D84" t="s">
        <v>118</v>
      </c>
      <c r="E84" t="s">
        <v>121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1</v>
      </c>
      <c r="C85" t="s">
        <v>20</v>
      </c>
      <c r="D85" t="s">
        <v>118</v>
      </c>
      <c r="E85" t="s">
        <v>55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3</v>
      </c>
      <c r="C86" t="s">
        <v>61</v>
      </c>
      <c r="D86" t="s">
        <v>118</v>
      </c>
      <c r="E86" t="s">
        <v>117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620</v>
      </c>
      <c r="C87" t="s">
        <v>61</v>
      </c>
      <c r="D87" t="s">
        <v>122</v>
      </c>
      <c r="E87" t="s">
        <v>112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690</v>
      </c>
      <c r="C88" t="s">
        <v>61</v>
      </c>
      <c r="D88" t="s">
        <v>122</v>
      </c>
      <c r="E88" t="s">
        <v>120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3</v>
      </c>
      <c r="C89" t="s">
        <v>61</v>
      </c>
      <c r="D89" t="s">
        <v>122</v>
      </c>
      <c r="E89" t="s">
        <v>121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805</v>
      </c>
      <c r="C90" t="s">
        <v>61</v>
      </c>
      <c r="D90" t="s">
        <v>123</v>
      </c>
      <c r="E90" t="s">
        <v>112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6</v>
      </c>
      <c r="C91" t="s">
        <v>61</v>
      </c>
      <c r="D91" t="s">
        <v>124</v>
      </c>
      <c r="E91" t="s">
        <v>112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1</v>
      </c>
      <c r="C92" t="s">
        <v>61</v>
      </c>
      <c r="D92" t="s">
        <v>124</v>
      </c>
      <c r="E92" t="s">
        <v>120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</v>
      </c>
      <c r="C93" t="s">
        <v>61</v>
      </c>
      <c r="D93" t="s">
        <v>124</v>
      </c>
      <c r="E93" t="s">
        <v>117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4</v>
      </c>
      <c r="C94" t="s">
        <v>61</v>
      </c>
      <c r="D94" t="s">
        <v>125</v>
      </c>
      <c r="E94" t="s">
        <v>112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1</v>
      </c>
      <c r="C95" t="s">
        <v>61</v>
      </c>
      <c r="D95" t="s">
        <v>125</v>
      </c>
      <c r="E95" t="s">
        <v>126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3</v>
      </c>
      <c r="C96" t="s">
        <v>20</v>
      </c>
      <c r="D96" t="s">
        <v>127</v>
      </c>
      <c r="E96" t="s">
        <v>128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1</v>
      </c>
      <c r="C97" t="s">
        <v>61</v>
      </c>
      <c r="D97" t="s">
        <v>129</v>
      </c>
      <c r="E97" t="s">
        <v>112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2</v>
      </c>
      <c r="C98" t="s">
        <v>20</v>
      </c>
      <c r="D98" t="s">
        <v>130</v>
      </c>
      <c r="E98" t="s">
        <v>112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211</v>
      </c>
      <c r="C99" t="s">
        <v>20</v>
      </c>
      <c r="D99" t="s">
        <v>130</v>
      </c>
      <c r="E99" t="s">
        <v>113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1</v>
      </c>
      <c r="C100" t="s">
        <v>20</v>
      </c>
      <c r="D100" t="s">
        <v>130</v>
      </c>
      <c r="E100" t="s">
        <v>131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7</v>
      </c>
      <c r="C101" t="s">
        <v>20</v>
      </c>
      <c r="D101" t="s">
        <v>130</v>
      </c>
      <c r="E101" t="s">
        <v>117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592</v>
      </c>
      <c r="C102" t="s">
        <v>61</v>
      </c>
      <c r="D102" t="s">
        <v>132</v>
      </c>
      <c r="E102" t="s">
        <v>112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1</v>
      </c>
      <c r="C103" t="s">
        <v>20</v>
      </c>
      <c r="D103" t="s">
        <v>132</v>
      </c>
      <c r="E103" t="s">
        <v>133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3</v>
      </c>
      <c r="C104" t="s">
        <v>20</v>
      </c>
      <c r="D104" t="s">
        <v>132</v>
      </c>
      <c r="E104" t="s">
        <v>134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2957</v>
      </c>
      <c r="C105" t="s">
        <v>61</v>
      </c>
      <c r="D105" t="s">
        <v>132</v>
      </c>
      <c r="E105" t="s">
        <v>120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1</v>
      </c>
      <c r="C106" t="s">
        <v>61</v>
      </c>
      <c r="D106" t="s">
        <v>132</v>
      </c>
      <c r="E106" t="s">
        <v>117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61</v>
      </c>
      <c r="C107" t="s">
        <v>61</v>
      </c>
      <c r="D107" t="s">
        <v>135</v>
      </c>
      <c r="E107" t="s">
        <v>112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113</v>
      </c>
      <c r="C108" t="s">
        <v>61</v>
      </c>
      <c r="D108" t="s">
        <v>135</v>
      </c>
      <c r="E108" t="s">
        <v>120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58</v>
      </c>
      <c r="C109" t="s">
        <v>61</v>
      </c>
      <c r="D109" t="s">
        <v>136</v>
      </c>
      <c r="E109" t="s">
        <v>112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33</v>
      </c>
      <c r="C110" t="s">
        <v>61</v>
      </c>
      <c r="D110" t="s">
        <v>136</v>
      </c>
      <c r="E110" t="s">
        <v>120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1</v>
      </c>
      <c r="C111" t="s">
        <v>61</v>
      </c>
      <c r="D111" t="s">
        <v>136</v>
      </c>
      <c r="E111" t="s">
        <v>137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2</v>
      </c>
      <c r="D112" t="s">
        <v>138</v>
      </c>
      <c r="E112" t="s">
        <v>139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1</v>
      </c>
      <c r="C113" t="s">
        <v>61</v>
      </c>
      <c r="D113" t="s">
        <v>140</v>
      </c>
      <c r="E113" t="s">
        <v>112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68</v>
      </c>
      <c r="C114" t="s">
        <v>61</v>
      </c>
      <c r="D114" t="s">
        <v>140</v>
      </c>
      <c r="E114" t="s">
        <v>120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2</v>
      </c>
      <c r="C115" t="s">
        <v>20</v>
      </c>
      <c r="D115" t="s">
        <v>141</v>
      </c>
      <c r="E115" t="s">
        <v>112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16</v>
      </c>
      <c r="C116" t="s">
        <v>20</v>
      </c>
      <c r="D116" t="s">
        <v>141</v>
      </c>
      <c r="E116" t="s">
        <v>133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13</v>
      </c>
      <c r="C117" t="s">
        <v>20</v>
      </c>
      <c r="D117" t="s">
        <v>141</v>
      </c>
      <c r="E117" t="s">
        <v>134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86</v>
      </c>
      <c r="C118" t="s">
        <v>61</v>
      </c>
      <c r="D118" t="s">
        <v>142</v>
      </c>
      <c r="E118" t="s">
        <v>112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699</v>
      </c>
      <c r="C119" t="s">
        <v>61</v>
      </c>
      <c r="D119" t="s">
        <v>142</v>
      </c>
      <c r="E119" t="s">
        <v>120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394</v>
      </c>
      <c r="C120" t="s">
        <v>61</v>
      </c>
      <c r="D120" t="s">
        <v>143</v>
      </c>
      <c r="E120" t="s">
        <v>112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1493</v>
      </c>
      <c r="C121" t="s">
        <v>61</v>
      </c>
      <c r="D121" t="s">
        <v>143</v>
      </c>
      <c r="E121" t="s">
        <v>120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2</v>
      </c>
      <c r="C122" t="s">
        <v>61</v>
      </c>
      <c r="D122" t="s">
        <v>143</v>
      </c>
      <c r="E122" t="s">
        <v>121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312</v>
      </c>
      <c r="C123" t="s">
        <v>61</v>
      </c>
      <c r="D123" t="s">
        <v>144</v>
      </c>
      <c r="E123" t="s">
        <v>112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17</v>
      </c>
      <c r="C124" t="s">
        <v>20</v>
      </c>
      <c r="D124" t="s">
        <v>144</v>
      </c>
      <c r="E124" t="s">
        <v>113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1008</v>
      </c>
      <c r="C125" t="s">
        <v>61</v>
      </c>
      <c r="D125" t="s">
        <v>144</v>
      </c>
      <c r="E125" t="s">
        <v>120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4</v>
      </c>
      <c r="C126" t="s">
        <v>20</v>
      </c>
      <c r="D126" t="s">
        <v>145</v>
      </c>
      <c r="E126" t="s">
        <v>119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6</v>
      </c>
      <c r="C127" t="s">
        <v>61</v>
      </c>
      <c r="D127" t="s">
        <v>146</v>
      </c>
      <c r="E127" t="s">
        <v>147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1</v>
      </c>
      <c r="C128" t="s">
        <v>20</v>
      </c>
      <c r="D128" t="s">
        <v>148</v>
      </c>
      <c r="E128" t="s">
        <v>112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1</v>
      </c>
      <c r="C129" t="s">
        <v>20</v>
      </c>
      <c r="D129" t="s">
        <v>148</v>
      </c>
      <c r="E129" t="s">
        <v>149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9</v>
      </c>
      <c r="C130" t="s">
        <v>20</v>
      </c>
      <c r="D130" t="s">
        <v>148</v>
      </c>
      <c r="E130" t="s">
        <v>150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1</v>
      </c>
      <c r="C131" t="s">
        <v>20</v>
      </c>
      <c r="D131" t="s">
        <v>148</v>
      </c>
      <c r="E131" t="s">
        <v>117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140</v>
      </c>
      <c r="C132" t="s">
        <v>61</v>
      </c>
      <c r="D132" t="s">
        <v>151</v>
      </c>
      <c r="E132" t="s">
        <v>112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1</v>
      </c>
      <c r="C133" t="s">
        <v>61</v>
      </c>
      <c r="D133" t="s">
        <v>151</v>
      </c>
      <c r="E133" t="s">
        <v>117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1</v>
      </c>
      <c r="C134" t="s">
        <v>61</v>
      </c>
      <c r="D134" t="s">
        <v>152</v>
      </c>
      <c r="E134" t="s">
        <v>112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50</v>
      </c>
      <c r="C135" t="s">
        <v>61</v>
      </c>
      <c r="D135" t="s">
        <v>152</v>
      </c>
      <c r="E135" t="s">
        <v>137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9</v>
      </c>
      <c r="C136" t="s">
        <v>61</v>
      </c>
      <c r="D136" t="s">
        <v>152</v>
      </c>
      <c r="E136" t="s">
        <v>117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3</v>
      </c>
      <c r="C137" t="s">
        <v>20</v>
      </c>
      <c r="D137" t="s">
        <v>153</v>
      </c>
      <c r="E137" t="s">
        <v>149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23</v>
      </c>
      <c r="C138" t="s">
        <v>61</v>
      </c>
      <c r="D138" t="s">
        <v>154</v>
      </c>
      <c r="E138" t="s">
        <v>112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10</v>
      </c>
      <c r="C139" t="s">
        <v>61</v>
      </c>
      <c r="D139" t="s">
        <v>154</v>
      </c>
      <c r="E139" t="s">
        <v>116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22</v>
      </c>
      <c r="C140" t="s">
        <v>61</v>
      </c>
      <c r="D140" t="s">
        <v>155</v>
      </c>
      <c r="E140" t="s">
        <v>112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59</v>
      </c>
      <c r="C141" t="s">
        <v>61</v>
      </c>
      <c r="D141" t="s">
        <v>155</v>
      </c>
      <c r="E141" t="s">
        <v>156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2</v>
      </c>
      <c r="C142" t="s">
        <v>61</v>
      </c>
      <c r="D142" t="s">
        <v>155</v>
      </c>
      <c r="E142" t="s">
        <v>117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29</v>
      </c>
      <c r="C143" t="s">
        <v>61</v>
      </c>
      <c r="D143" t="s">
        <v>157</v>
      </c>
      <c r="E143" t="s">
        <v>112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3</v>
      </c>
      <c r="C144" t="s">
        <v>20</v>
      </c>
      <c r="D144" t="s">
        <v>157</v>
      </c>
      <c r="E144" t="s">
        <v>133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x14ac:dyDescent="0.2">
      <c r="B145">
        <v>1</v>
      </c>
      <c r="C145" t="s">
        <v>20</v>
      </c>
      <c r="D145" t="s">
        <v>157</v>
      </c>
      <c r="E145" t="s">
        <v>149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x14ac:dyDescent="0.2">
      <c r="B146">
        <v>2</v>
      </c>
      <c r="C146" t="s">
        <v>20</v>
      </c>
      <c r="D146" t="s">
        <v>157</v>
      </c>
      <c r="E146" t="s">
        <v>113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x14ac:dyDescent="0.2">
      <c r="B147">
        <v>71</v>
      </c>
      <c r="C147" t="s">
        <v>61</v>
      </c>
      <c r="D147" t="s">
        <v>157</v>
      </c>
      <c r="E147" t="s">
        <v>117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x14ac:dyDescent="0.2">
      <c r="B148">
        <v>163</v>
      </c>
      <c r="C148" t="s">
        <v>20</v>
      </c>
      <c r="D148" t="s">
        <v>158</v>
      </c>
      <c r="E148" t="s">
        <v>119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x14ac:dyDescent="0.2">
      <c r="B149">
        <v>2</v>
      </c>
      <c r="C149" t="s">
        <v>20</v>
      </c>
      <c r="D149" t="s">
        <v>158</v>
      </c>
      <c r="E149" t="s">
        <v>112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x14ac:dyDescent="0.2">
      <c r="B150">
        <v>1</v>
      </c>
      <c r="C150" t="s">
        <v>20</v>
      </c>
      <c r="D150" t="s">
        <v>159</v>
      </c>
      <c r="E150" t="s">
        <v>112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x14ac:dyDescent="0.2">
      <c r="B151">
        <v>22</v>
      </c>
      <c r="C151" t="s">
        <v>20</v>
      </c>
      <c r="D151" t="s">
        <v>159</v>
      </c>
      <c r="E151" t="s">
        <v>55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x14ac:dyDescent="0.2">
      <c r="B152">
        <v>1</v>
      </c>
      <c r="C152" t="s">
        <v>20</v>
      </c>
      <c r="D152" t="s">
        <v>160</v>
      </c>
      <c r="E152" t="s">
        <v>112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x14ac:dyDescent="0.2">
      <c r="B153">
        <v>9</v>
      </c>
      <c r="C153" t="s">
        <v>20</v>
      </c>
      <c r="D153" t="s">
        <v>160</v>
      </c>
      <c r="E153" t="s">
        <v>113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x14ac:dyDescent="0.2">
      <c r="B154">
        <v>38</v>
      </c>
      <c r="C154" t="s">
        <v>20</v>
      </c>
      <c r="D154" t="s">
        <v>160</v>
      </c>
      <c r="E154" t="s">
        <v>55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x14ac:dyDescent="0.2">
      <c r="B155">
        <v>32</v>
      </c>
      <c r="C155" t="s">
        <v>20</v>
      </c>
      <c r="D155" t="s">
        <v>160</v>
      </c>
      <c r="E155" t="s">
        <v>117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x14ac:dyDescent="0.2">
      <c r="B156">
        <v>280</v>
      </c>
      <c r="C156" t="s">
        <v>61</v>
      </c>
      <c r="D156" t="s">
        <v>161</v>
      </c>
      <c r="E156" t="s">
        <v>112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x14ac:dyDescent="0.2">
      <c r="B157">
        <v>349</v>
      </c>
      <c r="C157" t="s">
        <v>61</v>
      </c>
      <c r="D157" t="s">
        <v>161</v>
      </c>
      <c r="E157" t="s">
        <v>120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x14ac:dyDescent="0.2">
      <c r="B158">
        <v>35</v>
      </c>
      <c r="C158" t="s">
        <v>61</v>
      </c>
      <c r="D158" t="s">
        <v>162</v>
      </c>
      <c r="E158" t="s">
        <v>112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x14ac:dyDescent="0.2"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x14ac:dyDescent="0.2">
      <c r="A160" t="s">
        <v>163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x14ac:dyDescent="0.2">
      <c r="A161" t="s">
        <v>80</v>
      </c>
      <c r="B161" t="s">
        <v>164</v>
      </c>
      <c r="C161" t="s">
        <v>82</v>
      </c>
      <c r="D161" t="s">
        <v>109</v>
      </c>
      <c r="E161" t="s">
        <v>110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x14ac:dyDescent="0.2">
      <c r="B162">
        <v>5763</v>
      </c>
      <c r="C162" t="s">
        <v>50</v>
      </c>
      <c r="D162" t="s">
        <v>111</v>
      </c>
      <c r="E162" t="s">
        <v>112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x14ac:dyDescent="0.2">
      <c r="B163">
        <v>7</v>
      </c>
      <c r="C163" t="s">
        <v>54</v>
      </c>
      <c r="D163" t="s">
        <v>111</v>
      </c>
      <c r="E163" t="s">
        <v>113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x14ac:dyDescent="0.2">
      <c r="B164">
        <v>1</v>
      </c>
      <c r="C164" t="s">
        <v>54</v>
      </c>
      <c r="D164" t="s">
        <v>111</v>
      </c>
      <c r="E164" t="s">
        <v>114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x14ac:dyDescent="0.2">
      <c r="B165">
        <v>1</v>
      </c>
      <c r="C165" t="s">
        <v>50</v>
      </c>
      <c r="D165" t="s">
        <v>111</v>
      </c>
      <c r="E165" t="s">
        <v>115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x14ac:dyDescent="0.2">
      <c r="B166">
        <v>1</v>
      </c>
      <c r="C166" t="s">
        <v>50</v>
      </c>
      <c r="D166" t="s">
        <v>111</v>
      </c>
      <c r="E166" t="s">
        <v>116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x14ac:dyDescent="0.2">
      <c r="B167">
        <v>7</v>
      </c>
      <c r="C167" t="s">
        <v>50</v>
      </c>
      <c r="D167" t="s">
        <v>111</v>
      </c>
      <c r="E167" t="s">
        <v>117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x14ac:dyDescent="0.2">
      <c r="B168">
        <v>1</v>
      </c>
      <c r="C168" t="s">
        <v>52</v>
      </c>
      <c r="D168" t="s">
        <v>118</v>
      </c>
      <c r="E168" t="s">
        <v>119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x14ac:dyDescent="0.2">
      <c r="B169">
        <v>6910</v>
      </c>
      <c r="C169" t="s">
        <v>50</v>
      </c>
      <c r="D169" t="s">
        <v>118</v>
      </c>
      <c r="E169" t="s">
        <v>112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x14ac:dyDescent="0.2">
      <c r="B170">
        <v>1</v>
      </c>
      <c r="C170" t="s">
        <v>54</v>
      </c>
      <c r="D170" t="s">
        <v>118</v>
      </c>
      <c r="E170" t="s">
        <v>113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x14ac:dyDescent="0.2">
      <c r="B171">
        <v>4</v>
      </c>
      <c r="C171" t="s">
        <v>50</v>
      </c>
      <c r="D171" t="s">
        <v>118</v>
      </c>
      <c r="E171" t="s">
        <v>120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 x14ac:dyDescent="0.2">
      <c r="B172">
        <v>1</v>
      </c>
      <c r="C172" t="s">
        <v>50</v>
      </c>
      <c r="D172" t="s">
        <v>118</v>
      </c>
      <c r="E172" t="s">
        <v>116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 x14ac:dyDescent="0.2">
      <c r="B173">
        <v>1</v>
      </c>
      <c r="C173" t="s">
        <v>50</v>
      </c>
      <c r="D173" t="s">
        <v>118</v>
      </c>
      <c r="E173" t="s">
        <v>121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 x14ac:dyDescent="0.2">
      <c r="B174">
        <v>1</v>
      </c>
      <c r="C174" t="s">
        <v>54</v>
      </c>
      <c r="D174" t="s">
        <v>118</v>
      </c>
      <c r="E174" t="s">
        <v>55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 x14ac:dyDescent="0.2">
      <c r="B175">
        <v>3</v>
      </c>
      <c r="C175" t="s">
        <v>50</v>
      </c>
      <c r="D175" t="s">
        <v>118</v>
      </c>
      <c r="E175" t="s">
        <v>117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 x14ac:dyDescent="0.2">
      <c r="B176">
        <v>620</v>
      </c>
      <c r="C176" t="s">
        <v>50</v>
      </c>
      <c r="D176" t="s">
        <v>122</v>
      </c>
      <c r="E176" t="s">
        <v>112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700</v>
      </c>
      <c r="C177" t="s">
        <v>50</v>
      </c>
      <c r="D177" t="s">
        <v>122</v>
      </c>
      <c r="E177" t="s">
        <v>120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3</v>
      </c>
      <c r="C178" t="s">
        <v>50</v>
      </c>
      <c r="D178" t="s">
        <v>122</v>
      </c>
      <c r="E178" t="s">
        <v>121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810</v>
      </c>
      <c r="C179" t="s">
        <v>50</v>
      </c>
      <c r="D179" t="s">
        <v>123</v>
      </c>
      <c r="E179" t="s">
        <v>112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6</v>
      </c>
      <c r="C180" t="s">
        <v>50</v>
      </c>
      <c r="D180" t="s">
        <v>124</v>
      </c>
      <c r="E180" t="s">
        <v>112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1</v>
      </c>
      <c r="C181" t="s">
        <v>50</v>
      </c>
      <c r="D181" t="s">
        <v>124</v>
      </c>
      <c r="E181" t="s">
        <v>120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1</v>
      </c>
      <c r="C182" t="s">
        <v>50</v>
      </c>
      <c r="D182" t="s">
        <v>124</v>
      </c>
      <c r="E182" t="s">
        <v>117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4</v>
      </c>
      <c r="C183" t="s">
        <v>50</v>
      </c>
      <c r="D183" t="s">
        <v>125</v>
      </c>
      <c r="E183" t="s">
        <v>112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1</v>
      </c>
      <c r="C184" t="s">
        <v>50</v>
      </c>
      <c r="D184" t="s">
        <v>125</v>
      </c>
      <c r="E184" t="s">
        <v>126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3</v>
      </c>
      <c r="C185" t="s">
        <v>29</v>
      </c>
      <c r="D185" t="s">
        <v>127</v>
      </c>
      <c r="E185" t="s">
        <v>128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9</v>
      </c>
      <c r="C186" t="s">
        <v>50</v>
      </c>
      <c r="D186" t="s">
        <v>129</v>
      </c>
      <c r="E186" t="s">
        <v>112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2</v>
      </c>
      <c r="C187" t="s">
        <v>54</v>
      </c>
      <c r="D187" t="s">
        <v>130</v>
      </c>
      <c r="E187" t="s">
        <v>112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212</v>
      </c>
      <c r="C188" t="s">
        <v>54</v>
      </c>
      <c r="D188" t="s">
        <v>130</v>
      </c>
      <c r="E188" t="s">
        <v>113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1</v>
      </c>
      <c r="C189" t="s">
        <v>54</v>
      </c>
      <c r="D189" t="s">
        <v>130</v>
      </c>
      <c r="E189" t="s">
        <v>131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7</v>
      </c>
      <c r="C190" t="s">
        <v>54</v>
      </c>
      <c r="D190" t="s">
        <v>130</v>
      </c>
      <c r="E190" t="s">
        <v>117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600</v>
      </c>
      <c r="C191" t="s">
        <v>50</v>
      </c>
      <c r="D191" t="s">
        <v>132</v>
      </c>
      <c r="E191" t="s">
        <v>112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1</v>
      </c>
      <c r="C192" t="s">
        <v>52</v>
      </c>
      <c r="D192" t="s">
        <v>132</v>
      </c>
      <c r="E192" t="s">
        <v>133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3</v>
      </c>
      <c r="C193" t="s">
        <v>52</v>
      </c>
      <c r="D193" t="s">
        <v>132</v>
      </c>
      <c r="E193" t="s">
        <v>134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3034</v>
      </c>
      <c r="C194" t="s">
        <v>50</v>
      </c>
      <c r="D194" t="s">
        <v>132</v>
      </c>
      <c r="E194" t="s">
        <v>120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1</v>
      </c>
      <c r="C195" t="s">
        <v>50</v>
      </c>
      <c r="D195" t="s">
        <v>132</v>
      </c>
      <c r="E195" t="s">
        <v>117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61</v>
      </c>
      <c r="C196" t="s">
        <v>50</v>
      </c>
      <c r="D196" t="s">
        <v>135</v>
      </c>
      <c r="E196" t="s">
        <v>112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115</v>
      </c>
      <c r="C197" t="s">
        <v>50</v>
      </c>
      <c r="D197" t="s">
        <v>135</v>
      </c>
      <c r="E197" t="s">
        <v>120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58</v>
      </c>
      <c r="C198" t="s">
        <v>50</v>
      </c>
      <c r="D198" t="s">
        <v>136</v>
      </c>
      <c r="E198" t="s">
        <v>112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34</v>
      </c>
      <c r="C199" t="s">
        <v>50</v>
      </c>
      <c r="D199" t="s">
        <v>136</v>
      </c>
      <c r="E199" t="s">
        <v>120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1</v>
      </c>
      <c r="C200" t="s">
        <v>50</v>
      </c>
      <c r="D200" t="s">
        <v>136</v>
      </c>
      <c r="E200" t="s">
        <v>137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2</v>
      </c>
      <c r="D201" t="s">
        <v>138</v>
      </c>
      <c r="E201" t="s">
        <v>139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1</v>
      </c>
      <c r="C202" t="s">
        <v>50</v>
      </c>
      <c r="D202" t="s">
        <v>140</v>
      </c>
      <c r="E202" t="s">
        <v>112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68</v>
      </c>
      <c r="C203" t="s">
        <v>50</v>
      </c>
      <c r="D203" t="s">
        <v>140</v>
      </c>
      <c r="E203" t="s">
        <v>120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2</v>
      </c>
      <c r="C204" t="s">
        <v>52</v>
      </c>
      <c r="D204" t="s">
        <v>141</v>
      </c>
      <c r="E204" t="s">
        <v>112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16</v>
      </c>
      <c r="C205" t="s">
        <v>52</v>
      </c>
      <c r="D205" t="s">
        <v>141</v>
      </c>
      <c r="E205" t="s">
        <v>133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13</v>
      </c>
      <c r="C206" t="s">
        <v>52</v>
      </c>
      <c r="D206" t="s">
        <v>141</v>
      </c>
      <c r="E206" t="s">
        <v>134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87</v>
      </c>
      <c r="C207" t="s">
        <v>50</v>
      </c>
      <c r="D207" t="s">
        <v>142</v>
      </c>
      <c r="E207" t="s">
        <v>112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722</v>
      </c>
      <c r="C208" t="s">
        <v>50</v>
      </c>
      <c r="D208" t="s">
        <v>142</v>
      </c>
      <c r="E208" t="s">
        <v>120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398</v>
      </c>
      <c r="C209" t="s">
        <v>50</v>
      </c>
      <c r="D209" t="s">
        <v>143</v>
      </c>
      <c r="E209" t="s">
        <v>112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1506</v>
      </c>
      <c r="C210" t="s">
        <v>50</v>
      </c>
      <c r="D210" t="s">
        <v>143</v>
      </c>
      <c r="E210" t="s">
        <v>120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2</v>
      </c>
      <c r="C211" t="s">
        <v>50</v>
      </c>
      <c r="D211" t="s">
        <v>143</v>
      </c>
      <c r="E211" t="s">
        <v>121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338</v>
      </c>
      <c r="C212" t="s">
        <v>50</v>
      </c>
      <c r="D212" t="s">
        <v>144</v>
      </c>
      <c r="E212" t="s">
        <v>112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17</v>
      </c>
      <c r="C213" t="s">
        <v>54</v>
      </c>
      <c r="D213" t="s">
        <v>144</v>
      </c>
      <c r="E213" t="s">
        <v>113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1013</v>
      </c>
      <c r="C214" t="s">
        <v>50</v>
      </c>
      <c r="D214" t="s">
        <v>144</v>
      </c>
      <c r="E214" t="s">
        <v>120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4</v>
      </c>
      <c r="C215" t="s">
        <v>52</v>
      </c>
      <c r="D215" t="s">
        <v>145</v>
      </c>
      <c r="E215" t="s">
        <v>119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6</v>
      </c>
      <c r="C216" t="s">
        <v>50</v>
      </c>
      <c r="D216" t="s">
        <v>146</v>
      </c>
      <c r="E216" t="s">
        <v>147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1</v>
      </c>
      <c r="C217" t="s">
        <v>52</v>
      </c>
      <c r="D217" t="s">
        <v>148</v>
      </c>
      <c r="E217" t="s">
        <v>112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1</v>
      </c>
      <c r="C218" t="s">
        <v>52</v>
      </c>
      <c r="D218" t="s">
        <v>148</v>
      </c>
      <c r="E218" t="s">
        <v>149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9</v>
      </c>
      <c r="C219" t="s">
        <v>59</v>
      </c>
      <c r="D219" t="s">
        <v>148</v>
      </c>
      <c r="E219" t="s">
        <v>150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1</v>
      </c>
      <c r="C220" t="s">
        <v>52</v>
      </c>
      <c r="D220" t="s">
        <v>148</v>
      </c>
      <c r="E220" t="s">
        <v>117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155</v>
      </c>
      <c r="C221" t="s">
        <v>50</v>
      </c>
      <c r="D221" t="s">
        <v>151</v>
      </c>
      <c r="E221" t="s">
        <v>112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1</v>
      </c>
      <c r="C222" t="s">
        <v>50</v>
      </c>
      <c r="D222" t="s">
        <v>151</v>
      </c>
      <c r="E222" t="s">
        <v>117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1</v>
      </c>
      <c r="C223" t="s">
        <v>50</v>
      </c>
      <c r="D223" t="s">
        <v>152</v>
      </c>
      <c r="E223" t="s">
        <v>112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628</v>
      </c>
      <c r="C224" t="s">
        <v>50</v>
      </c>
      <c r="D224" t="s">
        <v>152</v>
      </c>
      <c r="E224" t="s">
        <v>137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11</v>
      </c>
      <c r="C225" t="s">
        <v>50</v>
      </c>
      <c r="D225" t="s">
        <v>152</v>
      </c>
      <c r="E225" t="s">
        <v>117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3</v>
      </c>
      <c r="C226" t="s">
        <v>52</v>
      </c>
      <c r="D226" t="s">
        <v>153</v>
      </c>
      <c r="E226" t="s">
        <v>149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23</v>
      </c>
      <c r="C227" t="s">
        <v>50</v>
      </c>
      <c r="D227" t="s">
        <v>154</v>
      </c>
      <c r="E227" t="s">
        <v>112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10</v>
      </c>
      <c r="C228" t="s">
        <v>50</v>
      </c>
      <c r="D228" t="s">
        <v>154</v>
      </c>
      <c r="E228" t="s">
        <v>116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45</v>
      </c>
      <c r="C229" t="s">
        <v>50</v>
      </c>
      <c r="D229" t="s">
        <v>155</v>
      </c>
      <c r="E229" t="s">
        <v>112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111</v>
      </c>
      <c r="C230" t="s">
        <v>50</v>
      </c>
      <c r="D230" t="s">
        <v>155</v>
      </c>
      <c r="E230" t="s">
        <v>156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2</v>
      </c>
      <c r="C231" t="s">
        <v>50</v>
      </c>
      <c r="D231" t="s">
        <v>155</v>
      </c>
      <c r="E231" t="s">
        <v>117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29</v>
      </c>
      <c r="C232" t="s">
        <v>50</v>
      </c>
      <c r="D232" t="s">
        <v>157</v>
      </c>
      <c r="E232" t="s">
        <v>112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3</v>
      </c>
      <c r="C233" t="s">
        <v>52</v>
      </c>
      <c r="D233" t="s">
        <v>157</v>
      </c>
      <c r="E233" t="s">
        <v>133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1</v>
      </c>
      <c r="C234" t="s">
        <v>50</v>
      </c>
      <c r="D234" t="s">
        <v>157</v>
      </c>
      <c r="E234" t="s">
        <v>149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2</v>
      </c>
      <c r="C235" t="s">
        <v>54</v>
      </c>
      <c r="D235" t="s">
        <v>157</v>
      </c>
      <c r="E235" t="s">
        <v>113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83</v>
      </c>
      <c r="C236" t="s">
        <v>50</v>
      </c>
      <c r="D236" t="s">
        <v>157</v>
      </c>
      <c r="E236" t="s">
        <v>117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165</v>
      </c>
      <c r="C237" t="s">
        <v>52</v>
      </c>
      <c r="D237" t="s">
        <v>158</v>
      </c>
      <c r="E237" t="s">
        <v>119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2</v>
      </c>
      <c r="C238" t="s">
        <v>52</v>
      </c>
      <c r="D238" t="s">
        <v>158</v>
      </c>
      <c r="E238" t="s">
        <v>112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1</v>
      </c>
      <c r="C239" t="s">
        <v>54</v>
      </c>
      <c r="D239" t="s">
        <v>159</v>
      </c>
      <c r="E239" t="s">
        <v>112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22</v>
      </c>
      <c r="C240" t="s">
        <v>54</v>
      </c>
      <c r="D240" t="s">
        <v>159</v>
      </c>
      <c r="E240" t="s">
        <v>55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x14ac:dyDescent="0.2">
      <c r="B241">
        <v>1</v>
      </c>
      <c r="C241" t="s">
        <v>54</v>
      </c>
      <c r="D241" t="s">
        <v>160</v>
      </c>
      <c r="E241" t="s">
        <v>112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x14ac:dyDescent="0.2">
      <c r="B242">
        <v>9</v>
      </c>
      <c r="C242" t="s">
        <v>54</v>
      </c>
      <c r="D242" t="s">
        <v>160</v>
      </c>
      <c r="E242" t="s">
        <v>113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x14ac:dyDescent="0.2">
      <c r="B243">
        <v>38</v>
      </c>
      <c r="C243" t="s">
        <v>54</v>
      </c>
      <c r="D243" t="s">
        <v>160</v>
      </c>
      <c r="E243" t="s">
        <v>55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x14ac:dyDescent="0.2">
      <c r="B244">
        <v>42</v>
      </c>
      <c r="C244" t="s">
        <v>54</v>
      </c>
      <c r="D244" t="s">
        <v>160</v>
      </c>
      <c r="E244" t="s">
        <v>117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x14ac:dyDescent="0.2">
      <c r="B245">
        <v>282</v>
      </c>
      <c r="C245" t="s">
        <v>50</v>
      </c>
      <c r="D245" t="s">
        <v>161</v>
      </c>
      <c r="E245" t="s">
        <v>112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x14ac:dyDescent="0.2">
      <c r="B246">
        <v>355</v>
      </c>
      <c r="C246" t="s">
        <v>50</v>
      </c>
      <c r="D246" t="s">
        <v>161</v>
      </c>
      <c r="E246" t="s">
        <v>120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x14ac:dyDescent="0.2">
      <c r="B247">
        <v>37</v>
      </c>
      <c r="C247" t="s">
        <v>50</v>
      </c>
      <c r="D247" t="s">
        <v>162</v>
      </c>
      <c r="E247" t="s">
        <v>112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x14ac:dyDescent="0.2"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x14ac:dyDescent="0.2">
      <c r="A249" t="s">
        <v>165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x14ac:dyDescent="0.2">
      <c r="A250" t="s">
        <v>80</v>
      </c>
      <c r="B250" t="s">
        <v>164</v>
      </c>
      <c r="C250" t="s">
        <v>82</v>
      </c>
      <c r="D250" t="s">
        <v>109</v>
      </c>
      <c r="E250" t="s">
        <v>110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x14ac:dyDescent="0.2">
      <c r="B251">
        <v>325</v>
      </c>
      <c r="C251" t="s">
        <v>32</v>
      </c>
      <c r="D251" t="s">
        <v>111</v>
      </c>
      <c r="E251" t="s">
        <v>112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x14ac:dyDescent="0.2">
      <c r="B252">
        <v>7</v>
      </c>
      <c r="C252" t="s">
        <v>34</v>
      </c>
      <c r="D252" t="s">
        <v>111</v>
      </c>
      <c r="E252" t="s">
        <v>113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x14ac:dyDescent="0.2">
      <c r="B253">
        <v>1</v>
      </c>
      <c r="C253" t="s">
        <v>34</v>
      </c>
      <c r="D253" t="s">
        <v>111</v>
      </c>
      <c r="E253" t="s">
        <v>114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x14ac:dyDescent="0.2">
      <c r="B254">
        <v>178</v>
      </c>
      <c r="C254" t="s">
        <v>32</v>
      </c>
      <c r="D254" t="s">
        <v>118</v>
      </c>
      <c r="E254" t="s">
        <v>112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x14ac:dyDescent="0.2">
      <c r="B255">
        <v>1</v>
      </c>
      <c r="C255" t="s">
        <v>32</v>
      </c>
      <c r="D255" t="s">
        <v>118</v>
      </c>
      <c r="E255" t="s">
        <v>117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x14ac:dyDescent="0.2">
      <c r="B256">
        <v>77</v>
      </c>
      <c r="C256" t="s">
        <v>32</v>
      </c>
      <c r="D256" t="s">
        <v>122</v>
      </c>
      <c r="E256" t="s">
        <v>112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19</v>
      </c>
      <c r="C257" t="s">
        <v>32</v>
      </c>
      <c r="D257" t="s">
        <v>123</v>
      </c>
      <c r="E257" t="s">
        <v>112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2</v>
      </c>
      <c r="C258" t="s">
        <v>34</v>
      </c>
      <c r="D258" t="s">
        <v>130</v>
      </c>
      <c r="E258" t="s">
        <v>112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43</v>
      </c>
      <c r="C259" t="s">
        <v>34</v>
      </c>
      <c r="D259" t="s">
        <v>130</v>
      </c>
      <c r="E259" t="s">
        <v>113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1</v>
      </c>
      <c r="C260" t="s">
        <v>34</v>
      </c>
      <c r="D260" t="s">
        <v>130</v>
      </c>
      <c r="E260" t="s">
        <v>117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108</v>
      </c>
      <c r="C261" t="s">
        <v>32</v>
      </c>
      <c r="D261" t="s">
        <v>132</v>
      </c>
      <c r="E261" t="s">
        <v>112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10</v>
      </c>
      <c r="C262" t="s">
        <v>32</v>
      </c>
      <c r="D262" t="s">
        <v>135</v>
      </c>
      <c r="E262" t="s">
        <v>112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16</v>
      </c>
      <c r="C263" t="s">
        <v>32</v>
      </c>
      <c r="D263" t="s">
        <v>136</v>
      </c>
      <c r="E263" t="s">
        <v>112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5</v>
      </c>
      <c r="C264" t="s">
        <v>32</v>
      </c>
      <c r="D264" t="s">
        <v>142</v>
      </c>
      <c r="E264" t="s">
        <v>112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42</v>
      </c>
      <c r="C265" t="s">
        <v>32</v>
      </c>
      <c r="D265" t="s">
        <v>143</v>
      </c>
      <c r="E265" t="s">
        <v>112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21</v>
      </c>
      <c r="C266" t="s">
        <v>32</v>
      </c>
      <c r="D266" t="s">
        <v>144</v>
      </c>
      <c r="E266" t="s">
        <v>112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205</v>
      </c>
      <c r="C267" t="s">
        <v>32</v>
      </c>
      <c r="D267" t="s">
        <v>152</v>
      </c>
      <c r="E267" t="s">
        <v>137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24</v>
      </c>
      <c r="C268" t="s">
        <v>32</v>
      </c>
      <c r="D268" t="s">
        <v>155</v>
      </c>
      <c r="E268" t="s">
        <v>112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2</v>
      </c>
      <c r="C269" t="s">
        <v>32</v>
      </c>
      <c r="D269" t="s">
        <v>157</v>
      </c>
      <c r="E269" t="s">
        <v>112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1</v>
      </c>
      <c r="C270" t="s">
        <v>34</v>
      </c>
      <c r="D270" t="s">
        <v>157</v>
      </c>
      <c r="E270" t="s">
        <v>149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11</v>
      </c>
      <c r="C271" t="s">
        <v>32</v>
      </c>
      <c r="D271" t="s">
        <v>157</v>
      </c>
      <c r="E271" t="s">
        <v>117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29</v>
      </c>
      <c r="C272" t="s">
        <v>34</v>
      </c>
      <c r="D272" t="s">
        <v>160</v>
      </c>
      <c r="E272" t="s">
        <v>117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x14ac:dyDescent="0.2">
      <c r="B273">
        <v>36</v>
      </c>
      <c r="C273" t="s">
        <v>32</v>
      </c>
      <c r="D273" t="s">
        <v>161</v>
      </c>
      <c r="E273" t="s">
        <v>112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x14ac:dyDescent="0.2"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x14ac:dyDescent="0.2">
      <c r="A275" t="s">
        <v>166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x14ac:dyDescent="0.2">
      <c r="A276" t="s">
        <v>167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x14ac:dyDescent="0.2">
      <c r="A277" t="s">
        <v>80</v>
      </c>
      <c r="B277" t="s">
        <v>92</v>
      </c>
      <c r="C277" t="s">
        <v>82</v>
      </c>
      <c r="D277" t="s">
        <v>83</v>
      </c>
      <c r="E277" t="s">
        <v>84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x14ac:dyDescent="0.2">
      <c r="B278">
        <v>5</v>
      </c>
      <c r="C278" t="s">
        <v>40</v>
      </c>
      <c r="D278" t="s">
        <v>93</v>
      </c>
      <c r="E278" t="s">
        <v>86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x14ac:dyDescent="0.2">
      <c r="B279">
        <v>4754</v>
      </c>
      <c r="C279" t="s">
        <v>36</v>
      </c>
      <c r="D279" t="s">
        <v>85</v>
      </c>
      <c r="E279" t="s">
        <v>86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x14ac:dyDescent="0.2">
      <c r="B280">
        <v>362</v>
      </c>
      <c r="C280" t="s">
        <v>42</v>
      </c>
      <c r="D280" t="s">
        <v>85</v>
      </c>
      <c r="E280" t="s">
        <v>98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x14ac:dyDescent="0.2">
      <c r="B281">
        <v>328</v>
      </c>
      <c r="D281" t="s">
        <v>85</v>
      </c>
      <c r="E281" t="s">
        <v>168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x14ac:dyDescent="0.2">
      <c r="B282">
        <v>1882</v>
      </c>
      <c r="C282" t="s">
        <v>36</v>
      </c>
      <c r="D282" t="s">
        <v>85</v>
      </c>
      <c r="E282" t="s">
        <v>87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x14ac:dyDescent="0.2">
      <c r="B283">
        <v>191</v>
      </c>
      <c r="C283" t="s">
        <v>36</v>
      </c>
      <c r="D283" t="s">
        <v>85</v>
      </c>
      <c r="E283" t="s">
        <v>100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x14ac:dyDescent="0.2">
      <c r="B284">
        <v>7</v>
      </c>
      <c r="C284" t="s">
        <v>38</v>
      </c>
      <c r="D284" t="s">
        <v>85</v>
      </c>
      <c r="E284" t="s">
        <v>89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x14ac:dyDescent="0.2">
      <c r="B285">
        <v>22</v>
      </c>
      <c r="C285" t="s">
        <v>36</v>
      </c>
      <c r="D285" t="s">
        <v>85</v>
      </c>
      <c r="E285" t="s">
        <v>88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x14ac:dyDescent="0.2">
      <c r="B286">
        <v>4</v>
      </c>
      <c r="C286" t="s">
        <v>40</v>
      </c>
      <c r="D286" t="s">
        <v>94</v>
      </c>
      <c r="E286" t="s">
        <v>86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x14ac:dyDescent="0.2">
      <c r="B287">
        <v>15</v>
      </c>
      <c r="C287" t="s">
        <v>40</v>
      </c>
      <c r="D287" t="s">
        <v>94</v>
      </c>
      <c r="E287" t="s">
        <v>98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x14ac:dyDescent="0.2"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x14ac:dyDescent="0.2">
      <c r="A289" t="s">
        <v>169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x14ac:dyDescent="0.2">
      <c r="A290" t="s">
        <v>170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x14ac:dyDescent="0.2">
      <c r="A291" t="s">
        <v>171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x14ac:dyDescent="0.2">
      <c r="A292" t="s">
        <v>167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x14ac:dyDescent="0.2">
      <c r="A293" t="s">
        <v>80</v>
      </c>
      <c r="B293" t="s">
        <v>92</v>
      </c>
      <c r="C293" t="s">
        <v>82</v>
      </c>
      <c r="D293" t="s">
        <v>83</v>
      </c>
      <c r="E293" t="s">
        <v>84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x14ac:dyDescent="0.2"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x14ac:dyDescent="0.2">
      <c r="A295" t="s">
        <v>172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x14ac:dyDescent="0.2">
      <c r="A296" t="s">
        <v>173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x14ac:dyDescent="0.2">
      <c r="A297" t="s">
        <v>174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x14ac:dyDescent="0.2">
      <c r="A298" t="s">
        <v>175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x14ac:dyDescent="0.2">
      <c r="A299" t="s">
        <v>176</v>
      </c>
      <c r="B299" t="s">
        <v>177</v>
      </c>
      <c r="C299" t="s">
        <v>178</v>
      </c>
      <c r="D299" t="s">
        <v>179</v>
      </c>
      <c r="E299" t="s">
        <v>110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x14ac:dyDescent="0.2">
      <c r="A300">
        <v>2</v>
      </c>
      <c r="C300" t="s">
        <v>46</v>
      </c>
      <c r="D300" t="s">
        <v>180</v>
      </c>
      <c r="E300" t="s">
        <v>112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x14ac:dyDescent="0.2">
      <c r="A301">
        <v>1</v>
      </c>
      <c r="C301" t="s">
        <v>46</v>
      </c>
      <c r="D301" t="s">
        <v>181</v>
      </c>
      <c r="E301" t="s">
        <v>112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x14ac:dyDescent="0.2">
      <c r="A302">
        <v>1894</v>
      </c>
      <c r="C302" t="s">
        <v>46</v>
      </c>
      <c r="D302" t="s">
        <v>111</v>
      </c>
      <c r="E302" t="s">
        <v>112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x14ac:dyDescent="0.2">
      <c r="A303">
        <v>4</v>
      </c>
      <c r="D303" t="s">
        <v>111</v>
      </c>
      <c r="E303" t="s">
        <v>113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x14ac:dyDescent="0.2">
      <c r="A304">
        <v>1</v>
      </c>
      <c r="D304" t="s">
        <v>111</v>
      </c>
      <c r="E304" t="s">
        <v>114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x14ac:dyDescent="0.2">
      <c r="A305">
        <v>2</v>
      </c>
      <c r="C305" t="s">
        <v>46</v>
      </c>
      <c r="D305" t="s">
        <v>111</v>
      </c>
      <c r="E305" t="s">
        <v>117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x14ac:dyDescent="0.2">
      <c r="A306">
        <v>4</v>
      </c>
      <c r="C306" t="s">
        <v>46</v>
      </c>
      <c r="D306" t="s">
        <v>182</v>
      </c>
      <c r="E306" t="s">
        <v>112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x14ac:dyDescent="0.2">
      <c r="A307">
        <v>2</v>
      </c>
      <c r="C307" t="s">
        <v>46</v>
      </c>
      <c r="D307" t="s">
        <v>183</v>
      </c>
      <c r="E307" t="s">
        <v>112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x14ac:dyDescent="0.2">
      <c r="A308">
        <v>4</v>
      </c>
      <c r="C308" t="s">
        <v>46</v>
      </c>
      <c r="D308" t="s">
        <v>184</v>
      </c>
      <c r="E308" t="s">
        <v>112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x14ac:dyDescent="0.2">
      <c r="A309">
        <v>2</v>
      </c>
      <c r="C309" t="s">
        <v>46</v>
      </c>
      <c r="D309" t="s">
        <v>185</v>
      </c>
      <c r="E309" t="s">
        <v>112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x14ac:dyDescent="0.2">
      <c r="A310">
        <v>5</v>
      </c>
      <c r="C310" t="s">
        <v>46</v>
      </c>
      <c r="D310" t="s">
        <v>186</v>
      </c>
      <c r="E310" t="s">
        <v>112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x14ac:dyDescent="0.2">
      <c r="A311">
        <v>3</v>
      </c>
      <c r="C311" t="s">
        <v>46</v>
      </c>
      <c r="D311" t="s">
        <v>187</v>
      </c>
      <c r="E311" t="s">
        <v>112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x14ac:dyDescent="0.2">
      <c r="A312">
        <v>1</v>
      </c>
      <c r="C312" t="s">
        <v>46</v>
      </c>
      <c r="D312" t="s">
        <v>187</v>
      </c>
      <c r="E312" t="s">
        <v>188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">
      <c r="A313">
        <v>742</v>
      </c>
      <c r="C313" t="s">
        <v>46</v>
      </c>
      <c r="D313" t="s">
        <v>118</v>
      </c>
      <c r="E313" t="s">
        <v>112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x14ac:dyDescent="0.2">
      <c r="A314">
        <v>3</v>
      </c>
      <c r="C314" t="s">
        <v>46</v>
      </c>
      <c r="D314" t="s">
        <v>118</v>
      </c>
      <c r="E314" t="s">
        <v>120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x14ac:dyDescent="0.2">
      <c r="A315">
        <v>2</v>
      </c>
      <c r="C315" t="s">
        <v>46</v>
      </c>
      <c r="D315" t="s">
        <v>118</v>
      </c>
      <c r="E315" t="s">
        <v>117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x14ac:dyDescent="0.2">
      <c r="A316">
        <v>3</v>
      </c>
      <c r="C316" t="s">
        <v>46</v>
      </c>
      <c r="D316" t="s">
        <v>189</v>
      </c>
      <c r="E316" t="s">
        <v>121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">
      <c r="A317">
        <v>1</v>
      </c>
      <c r="C317" t="s">
        <v>46</v>
      </c>
      <c r="D317" t="s">
        <v>190</v>
      </c>
      <c r="E317" t="s">
        <v>112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x14ac:dyDescent="0.2">
      <c r="A318">
        <v>3</v>
      </c>
      <c r="C318" t="s">
        <v>46</v>
      </c>
      <c r="D318" t="s">
        <v>191</v>
      </c>
      <c r="E318" t="s">
        <v>112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x14ac:dyDescent="0.2">
      <c r="A319">
        <v>1</v>
      </c>
      <c r="D319" t="s">
        <v>192</v>
      </c>
      <c r="E319" t="s">
        <v>193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x14ac:dyDescent="0.2">
      <c r="A320">
        <v>2</v>
      </c>
      <c r="C320" t="s">
        <v>46</v>
      </c>
      <c r="D320" t="s">
        <v>194</v>
      </c>
      <c r="E320" t="s">
        <v>112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x14ac:dyDescent="0.2">
      <c r="A321">
        <v>399</v>
      </c>
      <c r="B321" t="s">
        <v>44</v>
      </c>
      <c r="C321" t="s">
        <v>46</v>
      </c>
      <c r="D321" t="s">
        <v>122</v>
      </c>
      <c r="E321" t="s">
        <v>112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x14ac:dyDescent="0.2">
      <c r="A322">
        <v>251</v>
      </c>
      <c r="B322" t="s">
        <v>44</v>
      </c>
      <c r="C322" t="s">
        <v>46</v>
      </c>
      <c r="D322" t="s">
        <v>122</v>
      </c>
      <c r="E322" t="s">
        <v>120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x14ac:dyDescent="0.2">
      <c r="A323">
        <v>1</v>
      </c>
      <c r="C323" t="s">
        <v>46</v>
      </c>
      <c r="D323" t="s">
        <v>195</v>
      </c>
      <c r="E323" t="s">
        <v>112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x14ac:dyDescent="0.2">
      <c r="A324">
        <v>63</v>
      </c>
      <c r="C324" t="s">
        <v>46</v>
      </c>
      <c r="D324" t="s">
        <v>123</v>
      </c>
      <c r="E324" t="s">
        <v>112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x14ac:dyDescent="0.2">
      <c r="A325">
        <v>1</v>
      </c>
      <c r="C325" t="s">
        <v>46</v>
      </c>
      <c r="D325" t="s">
        <v>196</v>
      </c>
      <c r="E325" t="s">
        <v>112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x14ac:dyDescent="0.2">
      <c r="A326">
        <v>1</v>
      </c>
      <c r="B326" t="s">
        <v>44</v>
      </c>
      <c r="C326" t="s">
        <v>46</v>
      </c>
      <c r="D326" t="s">
        <v>197</v>
      </c>
      <c r="E326" t="s">
        <v>120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x14ac:dyDescent="0.2">
      <c r="A327">
        <v>2</v>
      </c>
      <c r="B327" t="s">
        <v>44</v>
      </c>
      <c r="C327" t="s">
        <v>46</v>
      </c>
      <c r="D327" t="s">
        <v>198</v>
      </c>
      <c r="E327" t="s">
        <v>112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x14ac:dyDescent="0.2">
      <c r="A328">
        <v>1</v>
      </c>
      <c r="B328" t="s">
        <v>44</v>
      </c>
      <c r="C328" t="s">
        <v>46</v>
      </c>
      <c r="D328" t="s">
        <v>199</v>
      </c>
      <c r="E328" t="s">
        <v>112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x14ac:dyDescent="0.2">
      <c r="A329">
        <v>2</v>
      </c>
      <c r="B329" t="s">
        <v>44</v>
      </c>
      <c r="C329" t="s">
        <v>46</v>
      </c>
      <c r="D329" t="s">
        <v>124</v>
      </c>
      <c r="E329" t="s">
        <v>112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x14ac:dyDescent="0.2">
      <c r="A330">
        <v>1</v>
      </c>
      <c r="B330" t="s">
        <v>44</v>
      </c>
      <c r="C330" t="s">
        <v>46</v>
      </c>
      <c r="D330" t="s">
        <v>200</v>
      </c>
      <c r="E330" t="s">
        <v>120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x14ac:dyDescent="0.2">
      <c r="A331">
        <v>3</v>
      </c>
      <c r="D331" t="s">
        <v>201</v>
      </c>
      <c r="E331" t="s">
        <v>113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x14ac:dyDescent="0.2">
      <c r="A332">
        <v>6</v>
      </c>
      <c r="D332" t="s">
        <v>130</v>
      </c>
      <c r="E332" t="s">
        <v>112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x14ac:dyDescent="0.2">
      <c r="A333">
        <v>199</v>
      </c>
      <c r="D333" t="s">
        <v>130</v>
      </c>
      <c r="E333" t="s">
        <v>113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x14ac:dyDescent="0.2">
      <c r="A334">
        <v>5</v>
      </c>
      <c r="D334" t="s">
        <v>130</v>
      </c>
      <c r="E334" t="s">
        <v>117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x14ac:dyDescent="0.2">
      <c r="A335">
        <v>2</v>
      </c>
      <c r="D335" t="s">
        <v>202</v>
      </c>
      <c r="E335" t="s">
        <v>113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x14ac:dyDescent="0.2">
      <c r="A336">
        <v>3</v>
      </c>
      <c r="D336" t="s">
        <v>203</v>
      </c>
      <c r="E336" t="s">
        <v>113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A337">
        <v>475</v>
      </c>
      <c r="B337" t="s">
        <v>44</v>
      </c>
      <c r="C337" t="s">
        <v>46</v>
      </c>
      <c r="D337" t="s">
        <v>132</v>
      </c>
      <c r="E337" t="s">
        <v>112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A338">
        <v>2</v>
      </c>
      <c r="B338" t="s">
        <v>44</v>
      </c>
      <c r="D338" t="s">
        <v>132</v>
      </c>
      <c r="E338" t="s">
        <v>133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A339">
        <v>1</v>
      </c>
      <c r="B339" t="s">
        <v>44</v>
      </c>
      <c r="D339" t="s">
        <v>132</v>
      </c>
      <c r="E339" t="s">
        <v>134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A340">
        <v>1061</v>
      </c>
      <c r="B340" t="s">
        <v>44</v>
      </c>
      <c r="C340" t="s">
        <v>46</v>
      </c>
      <c r="D340" t="s">
        <v>132</v>
      </c>
      <c r="E340" t="s">
        <v>120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A341">
        <v>1</v>
      </c>
      <c r="B341" t="s">
        <v>44</v>
      </c>
      <c r="C341" t="s">
        <v>46</v>
      </c>
      <c r="D341" t="s">
        <v>132</v>
      </c>
      <c r="E341" t="s">
        <v>204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A342">
        <v>47</v>
      </c>
      <c r="B342" t="s">
        <v>44</v>
      </c>
      <c r="C342" t="s">
        <v>46</v>
      </c>
      <c r="D342" t="s">
        <v>135</v>
      </c>
      <c r="E342" t="s">
        <v>112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A343">
        <v>12</v>
      </c>
      <c r="B343" t="s">
        <v>44</v>
      </c>
      <c r="C343" t="s">
        <v>46</v>
      </c>
      <c r="D343" t="s">
        <v>135</v>
      </c>
      <c r="E343" t="s">
        <v>120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A344">
        <v>1</v>
      </c>
      <c r="B344" t="s">
        <v>44</v>
      </c>
      <c r="C344" t="s">
        <v>46</v>
      </c>
      <c r="D344" t="s">
        <v>205</v>
      </c>
      <c r="E344" t="s">
        <v>112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A345">
        <v>4</v>
      </c>
      <c r="B345" t="s">
        <v>44</v>
      </c>
      <c r="C345" t="s">
        <v>46</v>
      </c>
      <c r="D345" t="s">
        <v>205</v>
      </c>
      <c r="E345" t="s">
        <v>120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A346">
        <v>3</v>
      </c>
      <c r="C346" t="s">
        <v>46</v>
      </c>
      <c r="D346" t="s">
        <v>206</v>
      </c>
      <c r="E346" t="s">
        <v>121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A347">
        <v>32</v>
      </c>
      <c r="C347" t="s">
        <v>46</v>
      </c>
      <c r="D347" t="s">
        <v>207</v>
      </c>
      <c r="E347" t="s">
        <v>112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A348">
        <v>9</v>
      </c>
      <c r="D348" t="s">
        <v>208</v>
      </c>
      <c r="E348" t="s">
        <v>113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A349">
        <v>1</v>
      </c>
      <c r="C349" t="s">
        <v>46</v>
      </c>
      <c r="D349" t="s">
        <v>209</v>
      </c>
      <c r="E349" t="s">
        <v>112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A350">
        <v>1</v>
      </c>
      <c r="C350" t="s">
        <v>46</v>
      </c>
      <c r="D350" t="s">
        <v>210</v>
      </c>
      <c r="E350" t="s">
        <v>112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A351">
        <v>1</v>
      </c>
      <c r="C351" t="s">
        <v>46</v>
      </c>
      <c r="D351" t="s">
        <v>210</v>
      </c>
      <c r="E351" t="s">
        <v>117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A352">
        <v>1</v>
      </c>
      <c r="C352" t="s">
        <v>46</v>
      </c>
      <c r="D352" t="s">
        <v>211</v>
      </c>
      <c r="E352" t="s">
        <v>112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A353">
        <v>69</v>
      </c>
      <c r="C353" t="s">
        <v>46</v>
      </c>
      <c r="D353" t="s">
        <v>136</v>
      </c>
      <c r="E353" t="s">
        <v>112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A354">
        <v>48</v>
      </c>
      <c r="B354" t="s">
        <v>44</v>
      </c>
      <c r="C354" t="s">
        <v>46</v>
      </c>
      <c r="D354" t="s">
        <v>136</v>
      </c>
      <c r="E354" t="s">
        <v>120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A355">
        <v>2</v>
      </c>
      <c r="C355" t="s">
        <v>46</v>
      </c>
      <c r="D355" t="s">
        <v>212</v>
      </c>
      <c r="E355" t="s">
        <v>112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A356">
        <v>5</v>
      </c>
      <c r="B356" t="s">
        <v>44</v>
      </c>
      <c r="C356" t="s">
        <v>46</v>
      </c>
      <c r="D356" t="s">
        <v>213</v>
      </c>
      <c r="E356" t="s">
        <v>120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A357">
        <v>3</v>
      </c>
      <c r="B357" t="s">
        <v>44</v>
      </c>
      <c r="C357" t="s">
        <v>46</v>
      </c>
      <c r="D357" t="s">
        <v>140</v>
      </c>
      <c r="E357" t="s">
        <v>120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A358">
        <v>3</v>
      </c>
      <c r="B358" t="s">
        <v>44</v>
      </c>
      <c r="D358" t="s">
        <v>141</v>
      </c>
      <c r="E358" t="s">
        <v>133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A359">
        <v>12</v>
      </c>
      <c r="B359" t="s">
        <v>44</v>
      </c>
      <c r="D359" t="s">
        <v>141</v>
      </c>
      <c r="E359" t="s">
        <v>134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A360">
        <v>1</v>
      </c>
      <c r="B360" t="s">
        <v>44</v>
      </c>
      <c r="C360" t="s">
        <v>46</v>
      </c>
      <c r="D360" t="s">
        <v>214</v>
      </c>
      <c r="E360" t="s">
        <v>120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A361">
        <v>10</v>
      </c>
      <c r="B361" t="s">
        <v>44</v>
      </c>
      <c r="C361" t="s">
        <v>46</v>
      </c>
      <c r="D361" t="s">
        <v>215</v>
      </c>
      <c r="E361" t="s">
        <v>112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A362">
        <v>6</v>
      </c>
      <c r="B362" t="s">
        <v>44</v>
      </c>
      <c r="C362" t="s">
        <v>46</v>
      </c>
      <c r="D362" t="s">
        <v>215</v>
      </c>
      <c r="E362" t="s">
        <v>120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A363">
        <v>1</v>
      </c>
      <c r="B363" t="s">
        <v>44</v>
      </c>
      <c r="D363" t="s">
        <v>216</v>
      </c>
      <c r="E363" t="s">
        <v>217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A364">
        <v>64</v>
      </c>
      <c r="B364" t="s">
        <v>44</v>
      </c>
      <c r="C364" t="s">
        <v>46</v>
      </c>
      <c r="D364" t="s">
        <v>142</v>
      </c>
      <c r="E364" t="s">
        <v>112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A365">
        <v>160</v>
      </c>
      <c r="B365" t="s">
        <v>44</v>
      </c>
      <c r="C365" t="s">
        <v>46</v>
      </c>
      <c r="D365" t="s">
        <v>142</v>
      </c>
      <c r="E365" t="s">
        <v>120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A366">
        <v>221</v>
      </c>
      <c r="B366" t="s">
        <v>44</v>
      </c>
      <c r="C366" t="s">
        <v>46</v>
      </c>
      <c r="D366" t="s">
        <v>143</v>
      </c>
      <c r="E366" t="s">
        <v>112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A367">
        <v>323</v>
      </c>
      <c r="B367" t="s">
        <v>44</v>
      </c>
      <c r="C367" t="s">
        <v>46</v>
      </c>
      <c r="D367" t="s">
        <v>143</v>
      </c>
      <c r="E367" t="s">
        <v>120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>
        <v>6</v>
      </c>
      <c r="C368" t="s">
        <v>46</v>
      </c>
      <c r="D368" t="s">
        <v>218</v>
      </c>
      <c r="E368" t="s">
        <v>112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A369">
        <v>2</v>
      </c>
      <c r="C369" t="s">
        <v>46</v>
      </c>
      <c r="D369" t="s">
        <v>218</v>
      </c>
      <c r="E369" t="s">
        <v>120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A370">
        <v>3</v>
      </c>
      <c r="B370" t="s">
        <v>44</v>
      </c>
      <c r="C370" t="s">
        <v>46</v>
      </c>
      <c r="D370" t="s">
        <v>219</v>
      </c>
      <c r="E370" t="s">
        <v>120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A371">
        <v>1</v>
      </c>
      <c r="B371" t="s">
        <v>44</v>
      </c>
      <c r="C371" t="s">
        <v>46</v>
      </c>
      <c r="D371" t="s">
        <v>220</v>
      </c>
      <c r="E371" t="s">
        <v>120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A372">
        <v>2</v>
      </c>
      <c r="B372" t="s">
        <v>44</v>
      </c>
      <c r="C372" t="s">
        <v>46</v>
      </c>
      <c r="D372" t="s">
        <v>221</v>
      </c>
      <c r="E372" t="s">
        <v>120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A373">
        <v>121</v>
      </c>
      <c r="B373" t="s">
        <v>44</v>
      </c>
      <c r="C373" t="s">
        <v>46</v>
      </c>
      <c r="D373" t="s">
        <v>144</v>
      </c>
      <c r="E373" t="s">
        <v>112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A374">
        <v>10</v>
      </c>
      <c r="B374" t="s">
        <v>44</v>
      </c>
      <c r="D374" t="s">
        <v>144</v>
      </c>
      <c r="E374" t="s">
        <v>113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A375">
        <v>120</v>
      </c>
      <c r="B375" t="s">
        <v>44</v>
      </c>
      <c r="C375" t="s">
        <v>46</v>
      </c>
      <c r="D375" t="s">
        <v>144</v>
      </c>
      <c r="E375" t="s">
        <v>120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>
        <v>4</v>
      </c>
      <c r="B376" t="s">
        <v>44</v>
      </c>
      <c r="C376" t="s">
        <v>46</v>
      </c>
      <c r="D376" t="s">
        <v>222</v>
      </c>
      <c r="E376" t="s">
        <v>120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A377">
        <v>1</v>
      </c>
      <c r="B377" t="s">
        <v>44</v>
      </c>
      <c r="C377" t="s">
        <v>46</v>
      </c>
      <c r="D377" t="s">
        <v>223</v>
      </c>
      <c r="E377" t="s">
        <v>120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A378">
        <v>9</v>
      </c>
      <c r="B378" t="s">
        <v>44</v>
      </c>
      <c r="C378" t="s">
        <v>46</v>
      </c>
      <c r="D378" t="s">
        <v>224</v>
      </c>
      <c r="E378" t="s">
        <v>112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A379">
        <v>6</v>
      </c>
      <c r="B379" t="s">
        <v>44</v>
      </c>
      <c r="C379" t="s">
        <v>46</v>
      </c>
      <c r="D379" t="s">
        <v>224</v>
      </c>
      <c r="E379" t="s">
        <v>120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A380">
        <v>4</v>
      </c>
      <c r="B380" t="s">
        <v>44</v>
      </c>
      <c r="C380" t="s">
        <v>46</v>
      </c>
      <c r="D380" t="s">
        <v>224</v>
      </c>
      <c r="E380" t="s">
        <v>121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A381">
        <v>1</v>
      </c>
      <c r="B381" t="s">
        <v>44</v>
      </c>
      <c r="C381" t="s">
        <v>46</v>
      </c>
      <c r="D381" t="s">
        <v>224</v>
      </c>
      <c r="E381" t="s">
        <v>117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A382">
        <v>4</v>
      </c>
      <c r="B382" t="s">
        <v>44</v>
      </c>
      <c r="C382" t="s">
        <v>46</v>
      </c>
      <c r="D382" t="s">
        <v>225</v>
      </c>
      <c r="E382" t="s">
        <v>112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A383">
        <v>6</v>
      </c>
      <c r="B383" t="s">
        <v>44</v>
      </c>
      <c r="C383" t="s">
        <v>46</v>
      </c>
      <c r="D383" t="s">
        <v>226</v>
      </c>
      <c r="E383" t="s">
        <v>120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>
        <v>1</v>
      </c>
      <c r="B384" t="s">
        <v>44</v>
      </c>
      <c r="C384" t="s">
        <v>46</v>
      </c>
      <c r="D384" t="s">
        <v>227</v>
      </c>
      <c r="E384" t="s">
        <v>112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A385">
        <v>2</v>
      </c>
      <c r="B385" t="s">
        <v>44</v>
      </c>
      <c r="C385" t="s">
        <v>46</v>
      </c>
      <c r="D385" t="s">
        <v>228</v>
      </c>
      <c r="E385" t="s">
        <v>120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>
        <v>5</v>
      </c>
      <c r="B386" t="s">
        <v>44</v>
      </c>
      <c r="C386" t="s">
        <v>46</v>
      </c>
      <c r="D386" t="s">
        <v>229</v>
      </c>
      <c r="E386" t="s">
        <v>112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A387">
        <v>2</v>
      </c>
      <c r="B387" t="s">
        <v>44</v>
      </c>
      <c r="C387" t="s">
        <v>46</v>
      </c>
      <c r="D387" t="s">
        <v>230</v>
      </c>
      <c r="E387" t="s">
        <v>112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>
        <v>2</v>
      </c>
      <c r="B388" t="s">
        <v>44</v>
      </c>
      <c r="C388" t="s">
        <v>46</v>
      </c>
      <c r="D388" t="s">
        <v>230</v>
      </c>
      <c r="E388" t="s">
        <v>121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>
        <v>1</v>
      </c>
      <c r="B389" t="s">
        <v>44</v>
      </c>
      <c r="C389" t="s">
        <v>46</v>
      </c>
      <c r="D389" t="s">
        <v>231</v>
      </c>
      <c r="E389" t="s">
        <v>120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A390">
        <v>1</v>
      </c>
      <c r="B390" t="s">
        <v>44</v>
      </c>
      <c r="C390" t="s">
        <v>46</v>
      </c>
      <c r="D390" t="s">
        <v>232</v>
      </c>
      <c r="E390" t="s">
        <v>112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>
        <v>2</v>
      </c>
      <c r="B391" t="s">
        <v>44</v>
      </c>
      <c r="D391" t="s">
        <v>233</v>
      </c>
      <c r="E391" t="s">
        <v>113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>
        <v>8</v>
      </c>
      <c r="D392" t="s">
        <v>146</v>
      </c>
      <c r="E392" t="s">
        <v>147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>
        <v>2</v>
      </c>
      <c r="C393" t="s">
        <v>46</v>
      </c>
      <c r="D393" t="s">
        <v>234</v>
      </c>
      <c r="E393" t="s">
        <v>112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A394">
        <v>1</v>
      </c>
      <c r="C394" t="s">
        <v>46</v>
      </c>
      <c r="D394" t="s">
        <v>234</v>
      </c>
      <c r="E394" t="s">
        <v>115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A395">
        <v>6</v>
      </c>
      <c r="C395" t="s">
        <v>46</v>
      </c>
      <c r="D395" t="s">
        <v>235</v>
      </c>
      <c r="E395" t="s">
        <v>115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A396">
        <v>1</v>
      </c>
      <c r="C396" t="s">
        <v>46</v>
      </c>
      <c r="D396" t="s">
        <v>236</v>
      </c>
      <c r="E396" t="s">
        <v>115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A397">
        <v>6</v>
      </c>
      <c r="C397" t="s">
        <v>46</v>
      </c>
      <c r="D397" t="s">
        <v>151</v>
      </c>
      <c r="E397" t="s">
        <v>112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A398">
        <v>203</v>
      </c>
      <c r="D398" t="s">
        <v>152</v>
      </c>
      <c r="E398" t="s">
        <v>137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>
        <v>1</v>
      </c>
      <c r="D399" t="s">
        <v>237</v>
      </c>
      <c r="E399" t="s">
        <v>113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>
        <v>3</v>
      </c>
      <c r="D400" t="s">
        <v>238</v>
      </c>
      <c r="E400" t="s">
        <v>113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>
        <v>4</v>
      </c>
      <c r="D401" t="s">
        <v>153</v>
      </c>
      <c r="E401" t="s">
        <v>149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>
        <v>2</v>
      </c>
      <c r="C402" t="s">
        <v>46</v>
      </c>
      <c r="D402" t="s">
        <v>239</v>
      </c>
      <c r="E402" t="s">
        <v>112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>
        <v>3</v>
      </c>
      <c r="C403" t="s">
        <v>46</v>
      </c>
      <c r="D403" t="s">
        <v>240</v>
      </c>
      <c r="E403" t="s">
        <v>112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4</v>
      </c>
      <c r="C404" t="s">
        <v>46</v>
      </c>
      <c r="D404" t="s">
        <v>241</v>
      </c>
      <c r="E404" t="s">
        <v>112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1</v>
      </c>
      <c r="C405" t="s">
        <v>46</v>
      </c>
      <c r="D405" t="s">
        <v>241</v>
      </c>
      <c r="E405" t="s">
        <v>121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1</v>
      </c>
      <c r="C406" t="s">
        <v>46</v>
      </c>
      <c r="D406" t="s">
        <v>242</v>
      </c>
      <c r="E406" t="s">
        <v>112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1</v>
      </c>
      <c r="C407" t="s">
        <v>46</v>
      </c>
      <c r="D407" t="s">
        <v>243</v>
      </c>
      <c r="E407" t="s">
        <v>112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1</v>
      </c>
      <c r="C408" t="s">
        <v>46</v>
      </c>
      <c r="D408" t="s">
        <v>244</v>
      </c>
      <c r="E408" t="s">
        <v>112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2</v>
      </c>
      <c r="C409" t="s">
        <v>46</v>
      </c>
      <c r="D409" t="s">
        <v>245</v>
      </c>
      <c r="E409" t="s">
        <v>112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>
        <v>1</v>
      </c>
      <c r="C410" t="s">
        <v>46</v>
      </c>
      <c r="D410" t="s">
        <v>246</v>
      </c>
      <c r="E410" t="s">
        <v>112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>
        <v>1</v>
      </c>
      <c r="B411" t="s">
        <v>44</v>
      </c>
      <c r="C411" t="s">
        <v>46</v>
      </c>
      <c r="D411" t="s">
        <v>247</v>
      </c>
      <c r="E411" t="s">
        <v>120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>
        <v>2</v>
      </c>
      <c r="C412" t="s">
        <v>46</v>
      </c>
      <c r="D412" t="s">
        <v>155</v>
      </c>
      <c r="E412" t="s">
        <v>156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>
        <v>1</v>
      </c>
      <c r="C413" t="s">
        <v>46</v>
      </c>
      <c r="D413" t="s">
        <v>248</v>
      </c>
      <c r="E413" t="s">
        <v>121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>
        <v>6</v>
      </c>
      <c r="C414" t="s">
        <v>46</v>
      </c>
      <c r="D414" t="s">
        <v>249</v>
      </c>
      <c r="E414" t="s">
        <v>112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>
        <v>1</v>
      </c>
      <c r="C415" t="s">
        <v>46</v>
      </c>
      <c r="D415" t="s">
        <v>250</v>
      </c>
      <c r="E415" t="s">
        <v>112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>
        <v>13</v>
      </c>
      <c r="C416" t="s">
        <v>46</v>
      </c>
      <c r="D416" t="s">
        <v>157</v>
      </c>
      <c r="E416" t="s">
        <v>112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>
        <v>1</v>
      </c>
      <c r="C417" t="s">
        <v>46</v>
      </c>
      <c r="D417" t="s">
        <v>157</v>
      </c>
      <c r="E417" t="s">
        <v>251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>
        <v>1</v>
      </c>
      <c r="D418" t="s">
        <v>157</v>
      </c>
      <c r="E418" t="s">
        <v>133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>
        <v>1</v>
      </c>
      <c r="D419" t="s">
        <v>157</v>
      </c>
      <c r="E419" t="s">
        <v>149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>
        <v>1</v>
      </c>
      <c r="D420" t="s">
        <v>157</v>
      </c>
      <c r="E420" t="s">
        <v>113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15</v>
      </c>
      <c r="C421" t="s">
        <v>46</v>
      </c>
      <c r="D421" t="s">
        <v>157</v>
      </c>
      <c r="E421" t="s">
        <v>204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>
        <v>50</v>
      </c>
      <c r="C422" t="s">
        <v>46</v>
      </c>
      <c r="D422" t="s">
        <v>157</v>
      </c>
      <c r="E422" t="s">
        <v>117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2</v>
      </c>
      <c r="C423" t="s">
        <v>46</v>
      </c>
      <c r="D423" t="s">
        <v>252</v>
      </c>
      <c r="E423" t="s">
        <v>112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29</v>
      </c>
      <c r="D424" t="s">
        <v>158</v>
      </c>
      <c r="E424" t="s">
        <v>119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1</v>
      </c>
      <c r="D425" t="s">
        <v>158</v>
      </c>
      <c r="E425" t="s">
        <v>112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1</v>
      </c>
      <c r="C426" t="s">
        <v>46</v>
      </c>
      <c r="D426" t="s">
        <v>253</v>
      </c>
      <c r="E426" t="s">
        <v>112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>
        <v>1</v>
      </c>
      <c r="C427" t="s">
        <v>46</v>
      </c>
      <c r="D427" t="s">
        <v>254</v>
      </c>
      <c r="E427" t="s">
        <v>120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>
        <v>1</v>
      </c>
      <c r="B428" t="s">
        <v>44</v>
      </c>
      <c r="D428" t="s">
        <v>160</v>
      </c>
      <c r="E428" t="s">
        <v>112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>
        <v>16</v>
      </c>
      <c r="B429" t="s">
        <v>44</v>
      </c>
      <c r="D429" t="s">
        <v>160</v>
      </c>
      <c r="E429" t="s">
        <v>113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>
        <v>1</v>
      </c>
      <c r="B430" t="s">
        <v>44</v>
      </c>
      <c r="D430" t="s">
        <v>160</v>
      </c>
      <c r="E430" t="s">
        <v>55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>
        <v>15</v>
      </c>
      <c r="B431" t="s">
        <v>44</v>
      </c>
      <c r="D431" t="s">
        <v>160</v>
      </c>
      <c r="E431" t="s">
        <v>117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>
        <v>1</v>
      </c>
      <c r="C432" t="s">
        <v>46</v>
      </c>
      <c r="D432" t="s">
        <v>255</v>
      </c>
      <c r="E432" t="s">
        <v>112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>
        <v>1</v>
      </c>
      <c r="B433" t="s">
        <v>44</v>
      </c>
      <c r="C433" t="s">
        <v>46</v>
      </c>
      <c r="D433" t="s">
        <v>256</v>
      </c>
      <c r="E433" t="s">
        <v>120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>
        <v>4</v>
      </c>
      <c r="C434" t="s">
        <v>46</v>
      </c>
      <c r="D434" t="s">
        <v>257</v>
      </c>
      <c r="E434" t="s">
        <v>112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>
        <v>196</v>
      </c>
      <c r="C435" t="s">
        <v>46</v>
      </c>
      <c r="D435" t="s">
        <v>161</v>
      </c>
      <c r="E435" t="s">
        <v>112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>
        <v>109</v>
      </c>
      <c r="C436" t="s">
        <v>46</v>
      </c>
      <c r="D436" t="s">
        <v>161</v>
      </c>
      <c r="E436" t="s">
        <v>120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>
        <v>2</v>
      </c>
      <c r="C437" t="s">
        <v>46</v>
      </c>
      <c r="D437" t="s">
        <v>162</v>
      </c>
      <c r="E437" t="s">
        <v>112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 t="s">
        <v>169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 t="s">
        <v>258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 t="s">
        <v>259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 t="s">
        <v>176</v>
      </c>
      <c r="B442" t="s">
        <v>177</v>
      </c>
      <c r="C442" t="s">
        <v>178</v>
      </c>
      <c r="D442" t="s">
        <v>260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9:35" x14ac:dyDescent="0.2"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9:35" x14ac:dyDescent="0.2"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9:35" x14ac:dyDescent="0.2"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9:35" x14ac:dyDescent="0.2"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9:35" x14ac:dyDescent="0.2"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9:35" x14ac:dyDescent="0.2"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9:35" x14ac:dyDescent="0.2"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9:35" x14ac:dyDescent="0.2"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9:35" x14ac:dyDescent="0.2"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9:35" x14ac:dyDescent="0.2"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9:35" x14ac:dyDescent="0.2"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9:35" x14ac:dyDescent="0.2"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9:35" x14ac:dyDescent="0.2"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9:35" x14ac:dyDescent="0.2"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9:35" x14ac:dyDescent="0.2"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9:35" x14ac:dyDescent="0.2"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9:35" x14ac:dyDescent="0.2"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9:35" x14ac:dyDescent="0.2"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9:35" x14ac:dyDescent="0.2"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9:35" x14ac:dyDescent="0.2"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9:35" x14ac:dyDescent="0.2"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9:35" x14ac:dyDescent="0.2"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9:35" x14ac:dyDescent="0.2"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9:35" x14ac:dyDescent="0.2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9:35" x14ac:dyDescent="0.2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9:35" x14ac:dyDescent="0.2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9:35" x14ac:dyDescent="0.2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9:35" x14ac:dyDescent="0.2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9:35" x14ac:dyDescent="0.2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9:35" x14ac:dyDescent="0.2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9:35" x14ac:dyDescent="0.2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9:35" x14ac:dyDescent="0.2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9:35" x14ac:dyDescent="0.2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9:35" x14ac:dyDescent="0.2"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9:35" x14ac:dyDescent="0.2"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9:35" x14ac:dyDescent="0.2"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9:35" x14ac:dyDescent="0.2"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9:35" x14ac:dyDescent="0.2"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9:35" x14ac:dyDescent="0.2"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9:35" x14ac:dyDescent="0.2"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9:35" x14ac:dyDescent="0.2"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9:35" x14ac:dyDescent="0.2"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9:35" x14ac:dyDescent="0.2"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9:35" x14ac:dyDescent="0.2"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9:35" x14ac:dyDescent="0.2"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9:35" x14ac:dyDescent="0.2"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9:35" x14ac:dyDescent="0.2"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9:35" x14ac:dyDescent="0.2"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9:35" x14ac:dyDescent="0.2"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9:35" x14ac:dyDescent="0.2"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9:35" x14ac:dyDescent="0.2"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9:35" x14ac:dyDescent="0.2"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9:35" x14ac:dyDescent="0.2"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9:35" x14ac:dyDescent="0.2"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9:35" x14ac:dyDescent="0.2"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9:35" x14ac:dyDescent="0.2"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9:35" x14ac:dyDescent="0.2"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9:35" x14ac:dyDescent="0.2"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9:35" x14ac:dyDescent="0.2"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9:35" x14ac:dyDescent="0.2"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9:35" x14ac:dyDescent="0.2"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9:35" x14ac:dyDescent="0.2"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9:35" x14ac:dyDescent="0.2"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9:35" x14ac:dyDescent="0.2"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9:35" x14ac:dyDescent="0.2"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9:35" x14ac:dyDescent="0.2"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9:35" x14ac:dyDescent="0.2"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9:35" x14ac:dyDescent="0.2"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9:35" x14ac:dyDescent="0.2"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9:35" x14ac:dyDescent="0.2"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9:35" x14ac:dyDescent="0.2"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9:35" x14ac:dyDescent="0.2"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9:35" x14ac:dyDescent="0.2"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9:35" x14ac:dyDescent="0.2"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9:35" x14ac:dyDescent="0.2"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9:35" x14ac:dyDescent="0.2"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9:35" x14ac:dyDescent="0.2"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9:35" x14ac:dyDescent="0.2"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9:35" x14ac:dyDescent="0.2"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9:35" x14ac:dyDescent="0.2"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9:35" x14ac:dyDescent="0.2"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9:35" x14ac:dyDescent="0.2"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9:35" x14ac:dyDescent="0.2"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9:35" x14ac:dyDescent="0.2"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9:35" x14ac:dyDescent="0.2"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9:35" x14ac:dyDescent="0.2"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9:35" x14ac:dyDescent="0.2"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9:35" x14ac:dyDescent="0.2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9:35" x14ac:dyDescent="0.2"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9:35" x14ac:dyDescent="0.2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9:35" x14ac:dyDescent="0.2"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9:35" x14ac:dyDescent="0.2"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9:35" x14ac:dyDescent="0.2"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9:35" x14ac:dyDescent="0.2"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9:35" x14ac:dyDescent="0.2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9:35" x14ac:dyDescent="0.2"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9:35" x14ac:dyDescent="0.2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9:35" x14ac:dyDescent="0.2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9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9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9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9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9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9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9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9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9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9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9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9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9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9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2017-01-11T21:12:15Z</dcterms:modified>
</cp:coreProperties>
</file>