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70" yWindow="-90" windowWidth="13335" windowHeight="12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29" i="1"/>
  <c r="E6" i="1" l="1"/>
  <c r="E16" i="1"/>
  <c r="E10" i="1"/>
  <c r="E11" i="1"/>
  <c r="E9" i="1"/>
  <c r="E2" i="1" l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<sst xmlns="http://schemas.openxmlformats.org/spreadsheetml/2006/main" count="626" uniqueCount="173">
  <si>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</si>
  <si>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</si>
  <si>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</si>
  <si>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</si>
  <si>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</si>
  <si>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</si>
  <si>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</si>
  <si>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</si>
  <si>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</si>
  <si>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</si>
  <si>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</si>
  <si>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</si>
  <si>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</si>
  <si>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</si>
  <si>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</si>
  <si>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</si>
  <si>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</si>
  <si>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</si>
  <si>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</si>
  <si>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</si>
  <si>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</si>
  <si>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</si>
  <si>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</si>
  <si>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</si>
  <si>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</si>
  <si>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</si>
  <si>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</si>
  <si>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</si>
  <si>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</si>
  <si>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</si>
  <si>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</si>
  <si>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</si>
  <si>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</si>
  <si>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</si>
  <si>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</si>
  <si>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</si>
  <si>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</si>
  <si>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</si>
  <si>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</si>
  <si>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</si>
  <si>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</si>
  <si>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</si>
  <si>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</si>
  <si>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</si>
  <si>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</si>
  <si>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</si>
  <si>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</si>
  <si>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</si>
  <si>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</si>
  <si>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</si>
  <si>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</si>
  <si>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</si>
  <si>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</si>
  <si>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</si>
  <si>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</si>
  <si>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</si>
  <si>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</si>
  <si>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</si>
  <si>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</si>
  <si>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</si>
  <si>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</si>
  <si>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</si>
  <si>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</si>
  <si>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</si>
  <si>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</si>
  <si>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</si>
  <si>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</si>
  <si>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</si>
  <si>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</si>
  <si>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</si>
  <si>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Bibliocomms libraries:  to add up catalogue page views from B'Comons catalgoue to  the left cell</t>
  </si>
  <si>
    <t>Library Website virtual visits</t>
  </si>
  <si>
    <t>Library Website and catalogue virtual visits</t>
  </si>
  <si>
    <t>Catalogue page views</t>
  </si>
  <si>
    <t>Website page views</t>
  </si>
  <si>
    <t>Bibliocomms libraries:  to add up catalogue virtual visits from B'Comons catalgoue to  the left cell</t>
  </si>
  <si>
    <t>Catalogue virtual visits</t>
  </si>
  <si>
    <t>Non-LibPress libraries: to add up Website page views to the left cell</t>
  </si>
  <si>
    <t>Non-LibPress libraries: to add up Website virtual visits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</si>
  <si>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</si>
  <si>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</si>
  <si>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</si>
  <si>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</si>
  <si>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</si>
  <si>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</si>
  <si>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Granisle Public Library</t>
  </si>
  <si>
    <t>PL Adult</t>
  </si>
  <si>
    <t>PL BC OneCard</t>
  </si>
  <si>
    <t>Home Libraries of</t>
  </si>
  <si>
    <t>Opted in Users</t>
  </si>
  <si>
    <t>count</t>
  </si>
  <si>
    <t>Smithers Public Library</t>
  </si>
  <si>
    <t>Active Patrons</t>
  </si>
  <si>
    <t>in Last 3 years</t>
  </si>
  <si>
    <t>Chetwynd Public Library</t>
  </si>
  <si>
    <t>ar</t>
  </si>
  <si>
    <t>PL Juvenile</t>
  </si>
  <si>
    <t>PL Non Resident</t>
  </si>
  <si>
    <t>Houston Public Library</t>
  </si>
  <si>
    <t>PL No-fines</t>
  </si>
  <si>
    <t>Mackenzie Public Library</t>
  </si>
  <si>
    <t>Prince Rupert Library</t>
  </si>
  <si>
    <t>Titles Held</t>
  </si>
  <si>
    <t>titles</t>
  </si>
  <si>
    <t>shelving location</t>
  </si>
  <si>
    <t>circ_modifier</t>
  </si>
  <si>
    <t>Adult Hardcover Fiction</t>
  </si>
  <si>
    <t>book</t>
  </si>
  <si>
    <t>hardback</t>
  </si>
  <si>
    <t>Adult Non Fiction Hardcover</t>
  </si>
  <si>
    <t>book-and-disk</t>
  </si>
  <si>
    <t>box</t>
  </si>
  <si>
    <t>[null]</t>
  </si>
  <si>
    <t>Adult Non Fiction Paperback</t>
  </si>
  <si>
    <t>Adult Paperback Fiction</t>
  </si>
  <si>
    <t>Audio Book</t>
  </si>
  <si>
    <t>audiobook-cassette</t>
  </si>
  <si>
    <t>cd-rom</t>
  </si>
  <si>
    <t>CD</t>
  </si>
  <si>
    <t>compact-disc</t>
  </si>
  <si>
    <t>CD Audio Book</t>
  </si>
  <si>
    <t>audiobook-cd</t>
  </si>
  <si>
    <t>DVD</t>
  </si>
  <si>
    <t>dvd</t>
  </si>
  <si>
    <t>Easy Hardcover Fiction</t>
  </si>
  <si>
    <t>Easy Paperback Fiction</t>
  </si>
  <si>
    <t>paperback</t>
  </si>
  <si>
    <t>ILL</t>
  </si>
  <si>
    <t>literacy-kit</t>
  </si>
  <si>
    <t>Juvenile Graphic Novel</t>
  </si>
  <si>
    <t>Juvenile Hardcover Fiction</t>
  </si>
  <si>
    <t>Juvenile Non Fiction Hardcover</t>
  </si>
  <si>
    <t>Juvenile Non Fiction Paperback</t>
  </si>
  <si>
    <t>Juvenile Paperback Fiction</t>
  </si>
  <si>
    <t>LP</t>
  </si>
  <si>
    <t>Literacy</t>
  </si>
  <si>
    <t>kit</t>
  </si>
  <si>
    <t>Magazine</t>
  </si>
  <si>
    <t>magazine</t>
  </si>
  <si>
    <t>NCLF</t>
  </si>
  <si>
    <t>North Central Block Collection</t>
  </si>
  <si>
    <t>Professional Collection</t>
  </si>
  <si>
    <t>special-collection</t>
  </si>
  <si>
    <t>Reference</t>
  </si>
  <si>
    <t>non-circulating</t>
  </si>
  <si>
    <t>Stacks</t>
  </si>
  <si>
    <t>Video</t>
  </si>
  <si>
    <t>cassette-and-book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</si>
  <si>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</si>
  <si>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</si>
  <si>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</si>
  <si>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</si>
  <si>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</si>
  <si>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</si>
  <si>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</si>
  <si>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</si>
  <si>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</si>
  <si>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</si>
  <si>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</si>
  <si>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</si>
  <si>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</si>
  <si>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</si>
  <si>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</si>
  <si>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</si>
  <si>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</si>
  <si>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</si>
  <si>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Non-Fiction</t>
  </si>
  <si>
    <t>Adult Paperbacks</t>
  </si>
  <si>
    <t>Adult Paperbacks (main level) - Mystery/Horror</t>
  </si>
  <si>
    <t>Suspense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</si>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</sst>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6" fillId="6" borderId="1" xfId="0" applyFont="1" applyFill="1" applyBorder="1" applyAlignment="1">
      <alignment horizontal="left" vertical="justify" wrapText="1" readingOrder="1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5" fillId="7" borderId="1" xfId="2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0" fillId="8" borderId="1" xfId="0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2" fillId="8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11" fillId="10" borderId="1" xfId="0" applyFont="1" applyFill="1" applyBorder="1"/>
    <xf numFmtId="1" fontId="10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/>
    <xf numFmtId="0" fontId="0" fillId="9" borderId="1" xfId="0" applyFill="1" applyBorder="1"/>
    <xf numFmtId="0" fontId="2" fillId="12" borderId="1" xfId="0" applyFont="1" applyFill="1" applyBorder="1" applyAlignment="1" applyProtection="1">
      <alignment horizontal="left" vertical="justify" wrapText="1" readingOrder="1"/>
      <protection locked="0"/>
    </xf>
    <xf numFmtId="0" fontId="1" fillId="12" borderId="1" xfId="0" applyFont="1" applyFill="1" applyBorder="1" applyAlignment="1">
      <alignment horizontal="left" vertical="justify" wrapText="1" readingOrder="1"/>
    </xf>
    <xf numFmtId="0" fontId="0" fillId="12" borderId="1" xfId="0" applyFill="1" applyBorder="1" applyAlignment="1">
      <alignment horizontal="left" vertical="justify" wrapText="1" readingOrder="1"/>
    </xf>
    <xf numFmtId="0" fontId="12" fillId="8" borderId="3" xfId="0" applyFont="1" applyFill="1" applyBorder="1" applyAlignment="1">
      <alignment horizontal="left" vertical="top" wrapText="1"/>
    </xf>
    <xf numFmtId="0" fontId="12" fillId="0" borderId="0" xfId="0" applyFont="1"/>
    <xf numFmtId="0" fontId="12" fillId="11" borderId="0" xfId="0" applyFont="1" applyFill="1" applyAlignment="1">
      <alignment horizontal="left" vertical="top" wrapText="1"/>
    </xf>
    <xf numFmtId="0" fontId="12" fillId="11" borderId="2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1" fontId="0" fillId="10" borderId="1" xfId="0" applyNumberFormat="1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0" xfId="0" applyFill="1"/>
    <xf numFmtId="0" fontId="0" fillId="9" borderId="0" xfId="0" applyFill="1"/>
    <xf numFmtId="3" fontId="0" fillId="10" borderId="0" xfId="0" applyNumberFormat="1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33"/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2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7" max="7" width="25.28515625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1"/>
      <c r="B2" s="5">
        <v>520</v>
      </c>
      <c r="C2" s="4" t="s">
        <v>4</v>
      </c>
      <c r="D2" s="5" t="s">
        <v>5</v>
      </c>
      <c r="E2" s="4">
        <f>SUMIF(C32:C9999, "pr", B32:B9999)</f>
        <v>22</v>
      </c>
      <c r="F2" s="6"/>
      <c r="G2" s="1"/>
      <c r="H2" s="1"/>
    </row>
    <row r="3" spans="1:9" ht="30" x14ac:dyDescent="0.2">
      <c r="A3" s="22"/>
      <c r="B3" s="5">
        <v>530</v>
      </c>
      <c r="C3" s="4" t="s">
        <v>6</v>
      </c>
      <c r="D3" s="5" t="s">
        <v>7</v>
      </c>
      <c r="E3" s="4">
        <f>SUMIF(C32:C999, "pnr", B32:B10000)</f>
        <v>0</v>
      </c>
      <c r="F3" s="3"/>
    </row>
    <row r="4" spans="1:9" ht="30" x14ac:dyDescent="0.2">
      <c r="A4" s="22"/>
      <c r="B4" s="5">
        <v>526</v>
      </c>
      <c r="C4" s="4" t="s">
        <v>8</v>
      </c>
      <c r="D4" s="5" t="s">
        <v>9</v>
      </c>
      <c r="E4" s="4">
        <f>SUMIF(C32:C10001, "pf", B32:B10001)</f>
        <v>0</v>
      </c>
      <c r="F4" s="3"/>
    </row>
    <row r="5" spans="1:9" ht="30" x14ac:dyDescent="0.2">
      <c r="A5" s="22"/>
      <c r="B5" s="5">
        <v>531</v>
      </c>
      <c r="C5" s="4" t="s">
        <v>10</v>
      </c>
      <c r="D5" s="5" t="s">
        <v>11</v>
      </c>
      <c r="E5" s="4">
        <f>SUMIF(C32:C10002, "pbc", B32:B10002)</f>
        <v>3</v>
      </c>
      <c r="F5" s="3"/>
    </row>
    <row r="6" spans="1:9" ht="15.75" x14ac:dyDescent="0.2">
      <c r="A6" s="21"/>
      <c r="B6" s="19">
        <v>532</v>
      </c>
      <c r="C6" s="18" t="s">
        <v>68</v>
      </c>
      <c r="D6" s="19" t="s">
        <v>12</v>
      </c>
      <c r="E6" s="18">
        <f>SUMIF(C32:C10003, "ar", B32:B10003) + SUMIF(C32:C10003, "arj", B32:B10003)</f>
        <v>123</v>
      </c>
      <c r="F6" s="3"/>
    </row>
    <row r="7" spans="1:9" ht="30" x14ac:dyDescent="0.2">
      <c r="A7" s="22"/>
      <c r="B7" s="19">
        <v>534</v>
      </c>
      <c r="C7" s="18" t="s">
        <v>13</v>
      </c>
      <c r="D7" s="19" t="s">
        <v>14</v>
      </c>
      <c r="E7" s="18">
        <f>SUMIF(C32:C10004, "anr", B32:B10004)</f>
        <v>2</v>
      </c>
      <c r="F7" s="3"/>
    </row>
    <row r="8" spans="1:9" ht="45" x14ac:dyDescent="0.2">
      <c r="A8" s="21"/>
      <c r="B8" s="19">
        <v>536</v>
      </c>
      <c r="C8" s="18" t="s">
        <v>15</v>
      </c>
      <c r="D8" s="20" t="s">
        <v>16</v>
      </c>
      <c r="E8" s="18">
        <f>SUMIF(C32:C10005, "af", B32:B10005)</f>
        <v>1</v>
      </c>
      <c r="F8" s="3"/>
    </row>
    <row r="9" spans="1:9" ht="33.75" customHeight="1" x14ac:dyDescent="0.2">
      <c r="A9" s="21"/>
      <c r="B9" s="19">
        <v>537</v>
      </c>
      <c r="C9" s="18" t="s">
        <v>17</v>
      </c>
      <c r="D9" s="20" t="s">
        <v>18</v>
      </c>
      <c r="E9" s="18">
        <f>SUMIF(C32:C10006, "abc", B32:B10006)</f>
        <v>11</v>
      </c>
      <c r="F9" s="3"/>
    </row>
    <row r="10" spans="1:9" ht="31.5" customHeight="1" x14ac:dyDescent="0.2">
      <c r="A10" s="21"/>
      <c r="B10" s="19">
        <v>545</v>
      </c>
      <c r="C10" s="18" t="s">
        <v>67</v>
      </c>
      <c r="D10" s="17" t="s">
        <v>66</v>
      </c>
      <c r="E10" s="18">
        <f>SUMIF(C32:C10006, "arj", B32:B10006)</f>
        <v>13</v>
      </c>
      <c r="F10" s="3"/>
    </row>
    <row r="11" spans="1:9" s="1" customFormat="1" ht="15.75" x14ac:dyDescent="0.2">
      <c r="A11" s="31"/>
      <c r="B11" s="35">
        <v>325</v>
      </c>
      <c r="C11" s="36" t="s">
        <v>61</v>
      </c>
      <c r="D11" s="35" t="s">
        <v>19</v>
      </c>
      <c r="E11" s="37">
        <f>SUMIF(C32:C9999, "tp", B32:B9999)</f>
        <v>12387</v>
      </c>
      <c r="F11" s="6"/>
    </row>
    <row r="12" spans="1:9" s="1" customFormat="1" ht="15.75" x14ac:dyDescent="0.2">
      <c r="A12" s="22"/>
      <c r="B12" s="35">
        <v>454</v>
      </c>
      <c r="C12" s="37" t="s">
        <v>20</v>
      </c>
      <c r="D12" s="35" t="s">
        <v>21</v>
      </c>
      <c r="E12" s="37">
        <f>SUMIF(C32:C10008, "tav", B32:B10008)</f>
        <v>411</v>
      </c>
      <c r="F12" s="6"/>
    </row>
    <row r="13" spans="1:9" ht="45" x14ac:dyDescent="0.2">
      <c r="A13" s="22"/>
      <c r="B13" s="15">
        <v>280</v>
      </c>
      <c r="C13" s="14" t="s">
        <v>22</v>
      </c>
      <c r="D13" s="15" t="s">
        <v>23</v>
      </c>
      <c r="E13" s="14">
        <f>SUMIF(C32:C10009,"vp",B32:B10009)+SUMIF(C32:C10009,"vpm",B32:B10009)</f>
        <v>12805</v>
      </c>
      <c r="F13" s="6"/>
      <c r="G13" t="s">
        <v>30</v>
      </c>
      <c r="H13" t="s">
        <v>50</v>
      </c>
      <c r="I13" t="s">
        <v>51</v>
      </c>
    </row>
    <row r="14" spans="1:9" ht="30" x14ac:dyDescent="0.2">
      <c r="A14" s="21"/>
      <c r="B14" s="15">
        <v>360</v>
      </c>
      <c r="C14" s="14" t="s">
        <v>24</v>
      </c>
      <c r="D14" s="15" t="s">
        <v>25</v>
      </c>
      <c r="E14" s="14">
        <f>SUMIF(C32:C10010, "vtb", B32:B10010)</f>
        <v>0</v>
      </c>
      <c r="F14" s="6"/>
      <c r="G14" t="s">
        <v>59</v>
      </c>
      <c r="H14" t="s">
        <v>52</v>
      </c>
      <c r="I14" t="s">
        <v>53</v>
      </c>
    </row>
    <row r="15" spans="1:9" ht="45" x14ac:dyDescent="0.2">
      <c r="A15" s="21"/>
      <c r="B15" s="15">
        <v>380</v>
      </c>
      <c r="C15" s="14" t="s">
        <v>26</v>
      </c>
      <c r="D15" s="15" t="s">
        <v>27</v>
      </c>
      <c r="E15" s="14">
        <f>SUMIF(C32:C10011, "va", B32:B10011) + SUMIF(C32:C10012, "vam", B32:B10012)</f>
        <v>241</v>
      </c>
      <c r="F15" s="6"/>
      <c r="G15" t="s">
        <v>60</v>
      </c>
      <c r="H15" t="s">
        <v>54</v>
      </c>
      <c r="I15" t="s">
        <v>55</v>
      </c>
    </row>
    <row r="16" spans="1:9" ht="45" x14ac:dyDescent="0.2">
      <c r="A16" s="22"/>
      <c r="B16" s="15">
        <v>420</v>
      </c>
      <c r="C16" s="14" t="s">
        <v>28</v>
      </c>
      <c r="D16" s="15" t="s">
        <v>65</v>
      </c>
      <c r="E16" s="14">
        <f>SUMIF(C32:C10012, "vv", B32:B10012) + SUMIF(C32:C10013, "vvm", B32:B10013)</f>
        <v>165</v>
      </c>
      <c r="F16" s="6"/>
      <c r="H16" t="s">
        <v>56</v>
      </c>
      <c r="I16" t="s">
        <v>57</v>
      </c>
    </row>
    <row r="17" spans="1:35" ht="31.5" x14ac:dyDescent="0.2">
      <c r="A17" s="22"/>
      <c r="B17" s="15">
        <v>430</v>
      </c>
      <c r="C17" s="14" t="s">
        <v>29</v>
      </c>
      <c r="D17" s="16" t="s">
        <v>62</v>
      </c>
      <c r="E17" s="14">
        <f>SUMIF(C32:C10013, "vcd", B32:B10013)</f>
        <v>7</v>
      </c>
      <c r="F17" s="6"/>
      <c r="H17" t="s">
        <v>29</v>
      </c>
      <c r="I17" t="s">
        <v>58</v>
      </c>
    </row>
    <row r="18" spans="1:35" ht="30" x14ac:dyDescent="0.2">
      <c r="A18" s="23"/>
      <c r="B18" s="15">
        <v>355</v>
      </c>
      <c r="C18" s="14" t="s">
        <v>30</v>
      </c>
      <c r="D18" s="15" t="s">
        <v>63</v>
      </c>
      <c r="E18" s="14">
        <f>SUMIF(C32:C10014, "vpm", B32:B10014)</f>
        <v>0</v>
      </c>
      <c r="F18" s="6"/>
      <c r="I18"/>
    </row>
    <row r="19" spans="1:35" ht="75" x14ac:dyDescent="0.2">
      <c r="A19" s="21"/>
      <c r="B19" s="15">
        <v>455</v>
      </c>
      <c r="C19" s="14" t="s">
        <v>31</v>
      </c>
      <c r="D19" s="15" t="s">
        <v>64</v>
      </c>
      <c r="E19" s="14">
        <f>SUMIF(C32:C10015, "vam", B32:B10015) + SUMIF(C32:C10016, "vvm", B32:B10016) + SUMIF(C32:C10017, "vavm", B32:B10017)</f>
        <v>0</v>
      </c>
      <c r="F19" s="6"/>
      <c r="I19"/>
    </row>
    <row r="20" spans="1:35" ht="15.75" x14ac:dyDescent="0.2">
      <c r="A20" s="21"/>
      <c r="B20" s="8">
        <v>270</v>
      </c>
      <c r="C20" s="7" t="s">
        <v>32</v>
      </c>
      <c r="D20" s="8" t="s">
        <v>33</v>
      </c>
      <c r="E20" s="7">
        <f>SUMIF(C32:C10016, "avp", B32:B10016)</f>
        <v>1051</v>
      </c>
      <c r="F20" s="6"/>
      <c r="I20"/>
    </row>
    <row r="21" spans="1:35" ht="30" x14ac:dyDescent="0.2">
      <c r="A21" s="23"/>
      <c r="B21" s="8">
        <v>438</v>
      </c>
      <c r="C21" s="7" t="s">
        <v>34</v>
      </c>
      <c r="D21" s="8" t="s">
        <v>35</v>
      </c>
      <c r="E21" s="7">
        <f>SUMIF(C32:C10017, "avav", B32:B10017)</f>
        <v>90</v>
      </c>
      <c r="F21" s="6"/>
    </row>
    <row r="22" spans="1:35" ht="30" x14ac:dyDescent="0.2">
      <c r="A22" s="22"/>
      <c r="B22" s="10">
        <v>551</v>
      </c>
      <c r="C22" s="9" t="s">
        <v>36</v>
      </c>
      <c r="D22" s="10" t="s">
        <v>37</v>
      </c>
      <c r="E22" s="9">
        <f>SUMIF(C32:C10018, "cr", B32:B10018)</f>
        <v>1677</v>
      </c>
      <c r="F22" s="3"/>
    </row>
    <row r="23" spans="1:35" ht="30" x14ac:dyDescent="0.2">
      <c r="A23" s="22"/>
      <c r="B23" s="10">
        <v>552</v>
      </c>
      <c r="C23" s="9" t="s">
        <v>38</v>
      </c>
      <c r="D23" s="10" t="s">
        <v>39</v>
      </c>
      <c r="E23" s="9">
        <f>SUMIF(C32:C10019, "cnr", B32:B10019)</f>
        <v>7</v>
      </c>
      <c r="F23" s="3"/>
    </row>
    <row r="24" spans="1:35" ht="45" x14ac:dyDescent="0.2">
      <c r="A24" s="22"/>
      <c r="B24" s="10">
        <v>553</v>
      </c>
      <c r="C24" s="9" t="s">
        <v>40</v>
      </c>
      <c r="D24" s="10" t="s">
        <v>41</v>
      </c>
      <c r="E24" s="9">
        <f>SUMIF(C32:C10020, "cf", B32:B10020)</f>
        <v>0</v>
      </c>
      <c r="F24" s="3"/>
    </row>
    <row r="25" spans="1:35" ht="45" x14ac:dyDescent="0.2">
      <c r="A25" s="24"/>
      <c r="B25" s="10">
        <v>554</v>
      </c>
      <c r="C25" s="9" t="s">
        <v>42</v>
      </c>
      <c r="D25" s="10" t="s">
        <v>43</v>
      </c>
      <c r="E25" s="9">
        <f>SUMIF(C32:C10021, "cbc", B32:B10021)</f>
        <v>44</v>
      </c>
      <c r="F25" s="3"/>
    </row>
    <row r="26" spans="1:35" ht="15.75" x14ac:dyDescent="0.2">
      <c r="A26" s="22"/>
      <c r="B26" s="12">
        <v>565</v>
      </c>
      <c r="C26" s="11" t="s">
        <v>44</v>
      </c>
      <c r="D26" s="12" t="s">
        <v>45</v>
      </c>
      <c r="E26" s="11">
        <f>SUMIF(B32:B10021, "cc", A32:A10021)</f>
        <v>559</v>
      </c>
      <c r="F26" s="3"/>
    </row>
    <row r="27" spans="1:35" ht="15.75" x14ac:dyDescent="0.2">
      <c r="A27" s="21"/>
      <c r="B27" s="12">
        <v>566</v>
      </c>
      <c r="C27" s="13" t="s">
        <v>46</v>
      </c>
      <c r="D27" s="12" t="s">
        <v>47</v>
      </c>
      <c r="E27" s="11">
        <f>SUMIF(C32:C10021, "cbk", A32:A10021)</f>
        <v>1629</v>
      </c>
      <c r="F27" s="3"/>
    </row>
    <row r="28" spans="1:35" ht="45" x14ac:dyDescent="0.2">
      <c r="A28" s="22"/>
      <c r="B28" s="12">
        <v>567</v>
      </c>
      <c r="C28" s="11" t="s">
        <v>48</v>
      </c>
      <c r="D28" s="12" t="s">
        <v>49</v>
      </c>
      <c r="E28" s="11">
        <f>SUMIF(C32:C10027, "cda", A32:A10027)</f>
        <v>0</v>
      </c>
      <c r="F28" s="3"/>
    </row>
    <row r="29" spans="1:35" ht="15.75" x14ac:dyDescent="0.2">
      <c r="A29" s="27"/>
      <c r="B29" s="30">
        <v>763</v>
      </c>
      <c r="C29" s="29"/>
      <c r="D29" s="28" t="s">
        <v>69</v>
      </c>
      <c r="E29" s="43">
        <f>SUM(E30:E31)</f>
        <v>2396</v>
      </c>
    </row>
    <row r="30" spans="1:35" ht="77.25" customHeight="1" x14ac:dyDescent="0.2">
      <c r="A30" s="25"/>
      <c r="B30" s="30"/>
      <c r="C30" s="29"/>
      <c r="D30" s="28" t="s">
        <v>73</v>
      </c>
      <c r="E30" s="45">
        <v>1124</v>
      </c>
      <c r="F30" s="38" t="s">
        <v>70</v>
      </c>
    </row>
    <row r="31" spans="1:35" ht="68.25" customHeight="1" x14ac:dyDescent="0.2">
      <c r="A31" s="26"/>
      <c r="B31" s="30">
        <v>762</v>
      </c>
      <c r="C31" s="29"/>
      <c r="D31" s="28" t="s">
        <v>74</v>
      </c>
      <c r="E31" s="47">
        <v>1272</v>
      </c>
      <c r="F31" s="42" t="s">
        <v>77</v>
      </c>
    </row>
    <row r="32" spans="1:35" ht="31.5" x14ac:dyDescent="0.25">
      <c r="A32" s="25"/>
      <c r="B32" s="32">
        <v>766</v>
      </c>
      <c r="C32" s="33"/>
      <c r="D32" s="32" t="s">
        <v>72</v>
      </c>
      <c r="E32" s="44">
        <f>SUM(E33:E34)</f>
        <v>1244</v>
      </c>
      <c r="F32" s="3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56.25" customHeight="1" x14ac:dyDescent="0.25">
      <c r="A33" s="25"/>
      <c r="B33" s="32">
        <v>764</v>
      </c>
      <c r="C33" s="33"/>
      <c r="D33" s="32" t="s">
        <v>71</v>
      </c>
      <c r="E33" s="46">
        <v>754</v>
      </c>
      <c r="F33" s="40" t="s">
        <v>78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63" x14ac:dyDescent="0.25">
      <c r="A34" s="25"/>
      <c r="B34" s="34"/>
      <c r="C34" s="34"/>
      <c r="D34" s="33" t="s">
        <v>76</v>
      </c>
      <c r="E34" s="46">
        <v>490</v>
      </c>
      <c r="F34" s="41" t="s">
        <v>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80</v>
      </c>
      <c r="B39" t="s">
        <v>81</v>
      </c>
      <c r="C39" t="s">
        <v>82</v>
      </c>
      <c r="D39" t="s">
        <v>83</v>
      </c>
      <c r="E39" t="s">
        <v>84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22</v>
      </c>
      <c r="C40" t="s">
        <v>4</v>
      </c>
      <c r="D40" t="s">
        <v>85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</v>
      </c>
      <c r="C41" t="s">
        <v>10</v>
      </c>
      <c r="D41" t="s">
        <v>85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A43" t="s">
        <v>88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A44" t="s">
        <v>89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80</v>
      </c>
      <c r="B45" t="s">
        <v>90</v>
      </c>
      <c r="C45" t="s">
        <v>82</v>
      </c>
      <c r="D45" t="s">
        <v>83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2</v>
      </c>
      <c r="C46" t="s">
        <v>10</v>
      </c>
      <c r="D46" t="s">
        <v>91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92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t="s">
        <v>93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t="s">
        <v>80</v>
      </c>
      <c r="B50" t="s">
        <v>90</v>
      </c>
      <c r="C50" t="s">
        <v>82</v>
      </c>
      <c r="D50" t="s">
        <v>83</v>
      </c>
      <c r="E50" t="s">
        <v>84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17</v>
      </c>
      <c r="D51" t="s">
        <v>94</v>
      </c>
      <c r="E51" t="s">
        <v>87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110</v>
      </c>
      <c r="C52" t="s">
        <v>95</v>
      </c>
      <c r="D52" t="s">
        <v>85</v>
      </c>
      <c r="E52" t="s">
        <v>86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2</v>
      </c>
      <c r="C53" t="s">
        <v>17</v>
      </c>
      <c r="D53" t="s">
        <v>85</v>
      </c>
      <c r="E53" t="s">
        <v>87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13</v>
      </c>
      <c r="C54" t="s">
        <v>67</v>
      </c>
      <c r="D54" t="s">
        <v>85</v>
      </c>
      <c r="E54" t="s">
        <v>96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2</v>
      </c>
      <c r="C55" t="s">
        <v>13</v>
      </c>
      <c r="D55" t="s">
        <v>85</v>
      </c>
      <c r="E55" t="s">
        <v>97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17</v>
      </c>
      <c r="D56" t="s">
        <v>98</v>
      </c>
      <c r="E56" t="s">
        <v>99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15</v>
      </c>
      <c r="D57" t="s">
        <v>100</v>
      </c>
      <c r="E57" t="s">
        <v>87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17</v>
      </c>
      <c r="D58" t="s">
        <v>101</v>
      </c>
      <c r="E58" t="s">
        <v>87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3</v>
      </c>
      <c r="C59" t="s">
        <v>17</v>
      </c>
      <c r="D59" t="s">
        <v>91</v>
      </c>
      <c r="E59" t="s">
        <v>86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3</v>
      </c>
      <c r="C60" t="s">
        <v>17</v>
      </c>
      <c r="D60" t="s">
        <v>91</v>
      </c>
      <c r="E60" t="s">
        <v>87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A62" t="s">
        <v>102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A63" t="s">
        <v>80</v>
      </c>
      <c r="B63" t="s">
        <v>103</v>
      </c>
      <c r="C63" t="s">
        <v>82</v>
      </c>
      <c r="D63" t="s">
        <v>104</v>
      </c>
      <c r="E63" t="s">
        <v>105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2035</v>
      </c>
      <c r="C64" t="s">
        <v>61</v>
      </c>
      <c r="D64" t="s">
        <v>106</v>
      </c>
      <c r="E64" t="s">
        <v>107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21</v>
      </c>
      <c r="C65" t="s">
        <v>61</v>
      </c>
      <c r="D65" t="s">
        <v>106</v>
      </c>
      <c r="E65" t="s">
        <v>108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4241</v>
      </c>
      <c r="C66" t="s">
        <v>61</v>
      </c>
      <c r="D66" t="s">
        <v>109</v>
      </c>
      <c r="E66" t="s">
        <v>107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3</v>
      </c>
      <c r="C67" t="s">
        <v>20</v>
      </c>
      <c r="D67" t="s">
        <v>109</v>
      </c>
      <c r="E67" t="s">
        <v>110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61</v>
      </c>
      <c r="D68" t="s">
        <v>109</v>
      </c>
      <c r="E68" t="s">
        <v>111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4</v>
      </c>
      <c r="C69" t="s">
        <v>61</v>
      </c>
      <c r="D69" t="s">
        <v>109</v>
      </c>
      <c r="E69" t="s">
        <v>112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</v>
      </c>
      <c r="C70" t="s">
        <v>61</v>
      </c>
      <c r="D70" t="s">
        <v>113</v>
      </c>
      <c r="E70" t="s">
        <v>107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1123</v>
      </c>
      <c r="C71" t="s">
        <v>61</v>
      </c>
      <c r="D71" t="s">
        <v>114</v>
      </c>
      <c r="E71" t="s">
        <v>107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</v>
      </c>
      <c r="C72" t="s">
        <v>20</v>
      </c>
      <c r="D72" t="s">
        <v>115</v>
      </c>
      <c r="E72" t="s">
        <v>116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2</v>
      </c>
      <c r="C73" t="s">
        <v>20</v>
      </c>
      <c r="D73" t="s">
        <v>115</v>
      </c>
      <c r="E73" t="s">
        <v>117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37</v>
      </c>
      <c r="C74" t="s">
        <v>20</v>
      </c>
      <c r="D74" t="s">
        <v>118</v>
      </c>
      <c r="E74" t="s">
        <v>119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165</v>
      </c>
      <c r="C75" t="s">
        <v>20</v>
      </c>
      <c r="D75" t="s">
        <v>120</v>
      </c>
      <c r="E75" t="s">
        <v>121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1</v>
      </c>
      <c r="C76" t="s">
        <v>20</v>
      </c>
      <c r="D76" t="s">
        <v>120</v>
      </c>
      <c r="E76" t="s">
        <v>117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7</v>
      </c>
      <c r="C77" t="s">
        <v>20</v>
      </c>
      <c r="D77" t="s">
        <v>120</v>
      </c>
      <c r="E77" t="s">
        <v>119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2</v>
      </c>
      <c r="C78" t="s">
        <v>20</v>
      </c>
      <c r="D78" t="s">
        <v>120</v>
      </c>
      <c r="E78" t="s">
        <v>112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157</v>
      </c>
      <c r="C79" t="s">
        <v>20</v>
      </c>
      <c r="D79" t="s">
        <v>122</v>
      </c>
      <c r="E79" t="s">
        <v>123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1540</v>
      </c>
      <c r="C80" t="s">
        <v>61</v>
      </c>
      <c r="D80" t="s">
        <v>124</v>
      </c>
      <c r="E80" t="s">
        <v>107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3</v>
      </c>
      <c r="C81" t="s">
        <v>20</v>
      </c>
      <c r="D81" t="s">
        <v>124</v>
      </c>
      <c r="E81" t="s">
        <v>110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70</v>
      </c>
      <c r="C82" t="s">
        <v>61</v>
      </c>
      <c r="D82" t="s">
        <v>125</v>
      </c>
      <c r="E82" t="s">
        <v>107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63</v>
      </c>
      <c r="C83" t="s">
        <v>61</v>
      </c>
      <c r="D83" t="s">
        <v>125</v>
      </c>
      <c r="E83" t="s">
        <v>126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2</v>
      </c>
      <c r="D84" t="s">
        <v>127</v>
      </c>
      <c r="E84" t="s">
        <v>107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2</v>
      </c>
      <c r="D85" t="s">
        <v>127</v>
      </c>
      <c r="E85" t="s">
        <v>128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139</v>
      </c>
      <c r="C86" t="s">
        <v>61</v>
      </c>
      <c r="D86" t="s">
        <v>129</v>
      </c>
      <c r="E86" t="s">
        <v>107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831</v>
      </c>
      <c r="C87" t="s">
        <v>61</v>
      </c>
      <c r="D87" t="s">
        <v>130</v>
      </c>
      <c r="E87" t="s">
        <v>107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</v>
      </c>
      <c r="C88" t="s">
        <v>61</v>
      </c>
      <c r="D88" t="s">
        <v>130</v>
      </c>
      <c r="E88" t="s">
        <v>112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1351</v>
      </c>
      <c r="C89" t="s">
        <v>61</v>
      </c>
      <c r="D89" t="s">
        <v>131</v>
      </c>
      <c r="E89" t="s">
        <v>107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8</v>
      </c>
      <c r="C90" t="s">
        <v>20</v>
      </c>
      <c r="D90" t="s">
        <v>131</v>
      </c>
      <c r="E90" t="s">
        <v>110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61</v>
      </c>
      <c r="D91" t="s">
        <v>131</v>
      </c>
      <c r="E91" t="s">
        <v>112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C92" t="s">
        <v>61</v>
      </c>
      <c r="D92" t="s">
        <v>132</v>
      </c>
      <c r="E92" t="s">
        <v>107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61</v>
      </c>
      <c r="D93" t="s">
        <v>132</v>
      </c>
      <c r="E93" t="s">
        <v>126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425</v>
      </c>
      <c r="C94" t="s">
        <v>61</v>
      </c>
      <c r="D94" t="s">
        <v>133</v>
      </c>
      <c r="E94" t="s">
        <v>107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72</v>
      </c>
      <c r="C95" t="s">
        <v>61</v>
      </c>
      <c r="D95" t="s">
        <v>133</v>
      </c>
      <c r="E95" t="s">
        <v>126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109</v>
      </c>
      <c r="C96" t="s">
        <v>61</v>
      </c>
      <c r="D96" t="s">
        <v>134</v>
      </c>
      <c r="E96" t="s">
        <v>107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125</v>
      </c>
      <c r="C97" t="s">
        <v>61</v>
      </c>
      <c r="D97" t="s">
        <v>135</v>
      </c>
      <c r="E97" t="s">
        <v>107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</v>
      </c>
      <c r="C98" t="s">
        <v>20</v>
      </c>
      <c r="D98" t="s">
        <v>135</v>
      </c>
      <c r="E98" t="s">
        <v>136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6</v>
      </c>
      <c r="C99" t="s">
        <v>61</v>
      </c>
      <c r="D99" t="s">
        <v>135</v>
      </c>
      <c r="E99" t="s">
        <v>128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25</v>
      </c>
      <c r="C100" t="s">
        <v>61</v>
      </c>
      <c r="D100" t="s">
        <v>137</v>
      </c>
      <c r="E100" t="s">
        <v>138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2</v>
      </c>
      <c r="C101" t="s">
        <v>20</v>
      </c>
      <c r="D101" t="s">
        <v>139</v>
      </c>
      <c r="E101" t="s">
        <v>136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10</v>
      </c>
      <c r="C102" t="s">
        <v>20</v>
      </c>
      <c r="D102" t="s">
        <v>140</v>
      </c>
      <c r="E102" t="s">
        <v>136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33</v>
      </c>
      <c r="C103" t="s">
        <v>61</v>
      </c>
      <c r="D103" t="s">
        <v>141</v>
      </c>
      <c r="E103" t="s">
        <v>142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2</v>
      </c>
      <c r="C104" t="s">
        <v>61</v>
      </c>
      <c r="D104" t="s">
        <v>141</v>
      </c>
      <c r="E104" t="s">
        <v>112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158</v>
      </c>
      <c r="C105" t="s">
        <v>61</v>
      </c>
      <c r="D105" t="s">
        <v>143</v>
      </c>
      <c r="E105" t="s">
        <v>107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4</v>
      </c>
      <c r="C106" t="s">
        <v>20</v>
      </c>
      <c r="D106" t="s">
        <v>143</v>
      </c>
      <c r="E106" t="s">
        <v>117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2</v>
      </c>
      <c r="C107" t="s">
        <v>61</v>
      </c>
      <c r="D107" t="s">
        <v>143</v>
      </c>
      <c r="E107" t="s">
        <v>144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</v>
      </c>
      <c r="C108" t="s">
        <v>61</v>
      </c>
      <c r="D108" t="s">
        <v>145</v>
      </c>
      <c r="E108" t="s">
        <v>107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5</v>
      </c>
      <c r="C109" t="s">
        <v>61</v>
      </c>
      <c r="D109" t="s">
        <v>145</v>
      </c>
      <c r="E109" t="s">
        <v>112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7</v>
      </c>
      <c r="C110" t="s">
        <v>20</v>
      </c>
      <c r="D110" t="s">
        <v>146</v>
      </c>
      <c r="E110" t="s">
        <v>147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1</v>
      </c>
      <c r="C111" t="s">
        <v>20</v>
      </c>
      <c r="D111" t="s">
        <v>146</v>
      </c>
      <c r="E111" t="s">
        <v>123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">
      <c r="A113" t="s">
        <v>148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x14ac:dyDescent="0.2">
      <c r="A114" t="s">
        <v>80</v>
      </c>
      <c r="B114" t="s">
        <v>149</v>
      </c>
      <c r="C114" t="s">
        <v>82</v>
      </c>
      <c r="D114" t="s">
        <v>104</v>
      </c>
      <c r="E114" t="s">
        <v>105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x14ac:dyDescent="0.2">
      <c r="B115">
        <v>2035</v>
      </c>
      <c r="C115" t="s">
        <v>50</v>
      </c>
      <c r="D115" t="s">
        <v>106</v>
      </c>
      <c r="E115" t="s">
        <v>107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x14ac:dyDescent="0.2">
      <c r="B116">
        <v>21</v>
      </c>
      <c r="C116" t="s">
        <v>50</v>
      </c>
      <c r="D116" t="s">
        <v>106</v>
      </c>
      <c r="E116" t="s">
        <v>108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x14ac:dyDescent="0.2">
      <c r="B117">
        <v>4290</v>
      </c>
      <c r="C117" t="s">
        <v>50</v>
      </c>
      <c r="D117" t="s">
        <v>109</v>
      </c>
      <c r="E117" t="s">
        <v>107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x14ac:dyDescent="0.2">
      <c r="B118">
        <v>3</v>
      </c>
      <c r="C118" t="s">
        <v>52</v>
      </c>
      <c r="D118" t="s">
        <v>109</v>
      </c>
      <c r="E118" t="s">
        <v>110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x14ac:dyDescent="0.2">
      <c r="B119">
        <v>1</v>
      </c>
      <c r="C119" t="s">
        <v>50</v>
      </c>
      <c r="D119" t="s">
        <v>109</v>
      </c>
      <c r="E119" t="s">
        <v>111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x14ac:dyDescent="0.2">
      <c r="B120">
        <v>4</v>
      </c>
      <c r="C120" t="s">
        <v>50</v>
      </c>
      <c r="D120" t="s">
        <v>109</v>
      </c>
      <c r="E120" t="s">
        <v>112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x14ac:dyDescent="0.2">
      <c r="B121">
        <v>1</v>
      </c>
      <c r="C121" t="s">
        <v>50</v>
      </c>
      <c r="D121" t="s">
        <v>113</v>
      </c>
      <c r="E121" t="s">
        <v>107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x14ac:dyDescent="0.2">
      <c r="B122">
        <v>1123</v>
      </c>
      <c r="C122" t="s">
        <v>50</v>
      </c>
      <c r="D122" t="s">
        <v>114</v>
      </c>
      <c r="E122" t="s">
        <v>107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x14ac:dyDescent="0.2">
      <c r="B123">
        <v>1</v>
      </c>
      <c r="C123" t="s">
        <v>52</v>
      </c>
      <c r="D123" t="s">
        <v>115</v>
      </c>
      <c r="E123" t="s">
        <v>116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x14ac:dyDescent="0.2">
      <c r="B124">
        <v>2</v>
      </c>
      <c r="C124" t="s">
        <v>29</v>
      </c>
      <c r="D124" t="s">
        <v>115</v>
      </c>
      <c r="E124" t="s">
        <v>117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x14ac:dyDescent="0.2">
      <c r="B125">
        <v>37</v>
      </c>
      <c r="C125" t="s">
        <v>52</v>
      </c>
      <c r="D125" t="s">
        <v>118</v>
      </c>
      <c r="E125" t="s">
        <v>119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x14ac:dyDescent="0.2">
      <c r="B126">
        <v>167</v>
      </c>
      <c r="C126" t="s">
        <v>52</v>
      </c>
      <c r="D126" t="s">
        <v>120</v>
      </c>
      <c r="E126" t="s">
        <v>121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x14ac:dyDescent="0.2">
      <c r="B127">
        <v>1</v>
      </c>
      <c r="C127" t="s">
        <v>29</v>
      </c>
      <c r="D127" t="s">
        <v>120</v>
      </c>
      <c r="E127" t="s">
        <v>117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x14ac:dyDescent="0.2">
      <c r="B128">
        <v>7</v>
      </c>
      <c r="C128" t="s">
        <v>52</v>
      </c>
      <c r="D128" t="s">
        <v>120</v>
      </c>
      <c r="E128" t="s">
        <v>119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2</v>
      </c>
      <c r="C129" t="s">
        <v>52</v>
      </c>
      <c r="D129" t="s">
        <v>120</v>
      </c>
      <c r="E129" t="s">
        <v>112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157</v>
      </c>
      <c r="C130" t="s">
        <v>54</v>
      </c>
      <c r="D130" t="s">
        <v>122</v>
      </c>
      <c r="E130" t="s">
        <v>123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1542</v>
      </c>
      <c r="C131" t="s">
        <v>50</v>
      </c>
      <c r="D131" t="s">
        <v>124</v>
      </c>
      <c r="E131" t="s">
        <v>107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3</v>
      </c>
      <c r="C132" t="s">
        <v>52</v>
      </c>
      <c r="D132" t="s">
        <v>124</v>
      </c>
      <c r="E132" t="s">
        <v>110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70</v>
      </c>
      <c r="C133" t="s">
        <v>50</v>
      </c>
      <c r="D133" t="s">
        <v>125</v>
      </c>
      <c r="E133" t="s">
        <v>107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63</v>
      </c>
      <c r="C134" t="s">
        <v>50</v>
      </c>
      <c r="D134" t="s">
        <v>125</v>
      </c>
      <c r="E134" t="s">
        <v>126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2</v>
      </c>
      <c r="D135" t="s">
        <v>127</v>
      </c>
      <c r="E135" t="s">
        <v>107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2</v>
      </c>
      <c r="D136" t="s">
        <v>127</v>
      </c>
      <c r="E136" t="s">
        <v>128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139</v>
      </c>
      <c r="C137" t="s">
        <v>50</v>
      </c>
      <c r="D137" t="s">
        <v>129</v>
      </c>
      <c r="E137" t="s">
        <v>107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831</v>
      </c>
      <c r="C138" t="s">
        <v>50</v>
      </c>
      <c r="D138" t="s">
        <v>130</v>
      </c>
      <c r="E138" t="s">
        <v>107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</v>
      </c>
      <c r="C139" t="s">
        <v>50</v>
      </c>
      <c r="D139" t="s">
        <v>130</v>
      </c>
      <c r="E139" t="s">
        <v>112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1360</v>
      </c>
      <c r="C140" t="s">
        <v>50</v>
      </c>
      <c r="D140" t="s">
        <v>131</v>
      </c>
      <c r="E140" t="s">
        <v>107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8</v>
      </c>
      <c r="C141" t="s">
        <v>52</v>
      </c>
      <c r="D141" t="s">
        <v>131</v>
      </c>
      <c r="E141" t="s">
        <v>110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</v>
      </c>
      <c r="C142" t="s">
        <v>50</v>
      </c>
      <c r="D142" t="s">
        <v>131</v>
      </c>
      <c r="E142" t="s">
        <v>112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</v>
      </c>
      <c r="C143" t="s">
        <v>50</v>
      </c>
      <c r="D143" t="s">
        <v>132</v>
      </c>
      <c r="E143" t="s">
        <v>107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</v>
      </c>
      <c r="C144" t="s">
        <v>50</v>
      </c>
      <c r="D144" t="s">
        <v>132</v>
      </c>
      <c r="E144" t="s">
        <v>126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425</v>
      </c>
      <c r="C145" t="s">
        <v>50</v>
      </c>
      <c r="D145" t="s">
        <v>133</v>
      </c>
      <c r="E145" t="s">
        <v>107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72</v>
      </c>
      <c r="C146" t="s">
        <v>50</v>
      </c>
      <c r="D146" t="s">
        <v>133</v>
      </c>
      <c r="E146" t="s">
        <v>126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109</v>
      </c>
      <c r="C147" t="s">
        <v>50</v>
      </c>
      <c r="D147" t="s">
        <v>134</v>
      </c>
      <c r="E147" t="s">
        <v>107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153</v>
      </c>
      <c r="C148" t="s">
        <v>50</v>
      </c>
      <c r="D148" t="s">
        <v>135</v>
      </c>
      <c r="E148" t="s">
        <v>107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</v>
      </c>
      <c r="C149" t="s">
        <v>52</v>
      </c>
      <c r="D149" t="s">
        <v>135</v>
      </c>
      <c r="E149" t="s">
        <v>136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6</v>
      </c>
      <c r="C150" t="s">
        <v>50</v>
      </c>
      <c r="D150" t="s">
        <v>135</v>
      </c>
      <c r="E150" t="s">
        <v>128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201</v>
      </c>
      <c r="C151" t="s">
        <v>50</v>
      </c>
      <c r="D151" t="s">
        <v>137</v>
      </c>
      <c r="E151" t="s">
        <v>138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2</v>
      </c>
      <c r="C152" t="s">
        <v>52</v>
      </c>
      <c r="D152" t="s">
        <v>139</v>
      </c>
      <c r="E152" t="s">
        <v>136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10</v>
      </c>
      <c r="C153" t="s">
        <v>52</v>
      </c>
      <c r="D153" t="s">
        <v>140</v>
      </c>
      <c r="E153" t="s">
        <v>136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33</v>
      </c>
      <c r="C154" t="s">
        <v>50</v>
      </c>
      <c r="D154" t="s">
        <v>141</v>
      </c>
      <c r="E154" t="s">
        <v>142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2</v>
      </c>
      <c r="C155" t="s">
        <v>50</v>
      </c>
      <c r="D155" t="s">
        <v>141</v>
      </c>
      <c r="E155" t="s">
        <v>112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312</v>
      </c>
      <c r="C156" t="s">
        <v>50</v>
      </c>
      <c r="D156" t="s">
        <v>143</v>
      </c>
      <c r="E156" t="s">
        <v>107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4</v>
      </c>
      <c r="C157" t="s">
        <v>29</v>
      </c>
      <c r="D157" t="s">
        <v>143</v>
      </c>
      <c r="E157" t="s">
        <v>117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2</v>
      </c>
      <c r="C158" t="s">
        <v>50</v>
      </c>
      <c r="D158" t="s">
        <v>143</v>
      </c>
      <c r="E158" t="s">
        <v>144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</v>
      </c>
      <c r="C159" t="s">
        <v>50</v>
      </c>
      <c r="D159" t="s">
        <v>145</v>
      </c>
      <c r="E159" t="s">
        <v>107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5</v>
      </c>
      <c r="C160" t="s">
        <v>50</v>
      </c>
      <c r="D160" t="s">
        <v>145</v>
      </c>
      <c r="E160" t="s">
        <v>112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x14ac:dyDescent="0.2">
      <c r="B161">
        <v>7</v>
      </c>
      <c r="C161" t="s">
        <v>54</v>
      </c>
      <c r="D161" t="s">
        <v>146</v>
      </c>
      <c r="E161" t="s">
        <v>147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x14ac:dyDescent="0.2">
      <c r="B162">
        <v>1</v>
      </c>
      <c r="C162" t="s">
        <v>54</v>
      </c>
      <c r="D162" t="s">
        <v>146</v>
      </c>
      <c r="E162" t="s">
        <v>123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x14ac:dyDescent="0.2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x14ac:dyDescent="0.2">
      <c r="A164" t="s">
        <v>150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x14ac:dyDescent="0.2">
      <c r="A165" t="s">
        <v>80</v>
      </c>
      <c r="B165" t="s">
        <v>149</v>
      </c>
      <c r="C165" t="s">
        <v>82</v>
      </c>
      <c r="D165" t="s">
        <v>104</v>
      </c>
      <c r="E165" t="s">
        <v>105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x14ac:dyDescent="0.2">
      <c r="B166">
        <v>199</v>
      </c>
      <c r="C166" t="s">
        <v>32</v>
      </c>
      <c r="D166" t="s">
        <v>106</v>
      </c>
      <c r="E166" t="s">
        <v>107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x14ac:dyDescent="0.2">
      <c r="B167">
        <v>122</v>
      </c>
      <c r="C167" t="s">
        <v>32</v>
      </c>
      <c r="D167" t="s">
        <v>109</v>
      </c>
      <c r="E167" t="s">
        <v>107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x14ac:dyDescent="0.2">
      <c r="B168">
        <v>192</v>
      </c>
      <c r="C168" t="s">
        <v>32</v>
      </c>
      <c r="D168" t="s">
        <v>114</v>
      </c>
      <c r="E168" t="s">
        <v>107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x14ac:dyDescent="0.2">
      <c r="B169">
        <v>2</v>
      </c>
      <c r="C169" t="s">
        <v>34</v>
      </c>
      <c r="D169" t="s">
        <v>118</v>
      </c>
      <c r="E169" t="s">
        <v>119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x14ac:dyDescent="0.2">
      <c r="B170">
        <v>26</v>
      </c>
      <c r="C170" t="s">
        <v>34</v>
      </c>
      <c r="D170" t="s">
        <v>120</v>
      </c>
      <c r="E170" t="s">
        <v>121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x14ac:dyDescent="0.2">
      <c r="B171">
        <v>48</v>
      </c>
      <c r="C171" t="s">
        <v>34</v>
      </c>
      <c r="D171" t="s">
        <v>122</v>
      </c>
      <c r="E171" t="s">
        <v>123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x14ac:dyDescent="0.2">
      <c r="B172">
        <v>81</v>
      </c>
      <c r="C172" t="s">
        <v>32</v>
      </c>
      <c r="D172" t="s">
        <v>124</v>
      </c>
      <c r="E172" t="s">
        <v>107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x14ac:dyDescent="0.2">
      <c r="B173">
        <v>10</v>
      </c>
      <c r="C173" t="s">
        <v>32</v>
      </c>
      <c r="D173" t="s">
        <v>125</v>
      </c>
      <c r="E173" t="s">
        <v>107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x14ac:dyDescent="0.2">
      <c r="B174">
        <v>2</v>
      </c>
      <c r="D174" t="s">
        <v>127</v>
      </c>
      <c r="E174" t="s">
        <v>107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x14ac:dyDescent="0.2">
      <c r="B175">
        <v>1</v>
      </c>
      <c r="C175" t="s">
        <v>32</v>
      </c>
      <c r="D175" t="s">
        <v>129</v>
      </c>
      <c r="E175" t="s">
        <v>107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x14ac:dyDescent="0.2">
      <c r="B176">
        <v>112</v>
      </c>
      <c r="C176" t="s">
        <v>32</v>
      </c>
      <c r="D176" t="s">
        <v>130</v>
      </c>
      <c r="E176" t="s">
        <v>107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B177">
        <v>56</v>
      </c>
      <c r="C177" t="s">
        <v>32</v>
      </c>
      <c r="D177" t="s">
        <v>131</v>
      </c>
      <c r="E177" t="s">
        <v>107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B178">
        <v>79</v>
      </c>
      <c r="C178" t="s">
        <v>32</v>
      </c>
      <c r="D178" t="s">
        <v>133</v>
      </c>
      <c r="E178" t="s">
        <v>107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B179">
        <v>176</v>
      </c>
      <c r="C179" t="s">
        <v>32</v>
      </c>
      <c r="D179" t="s">
        <v>137</v>
      </c>
      <c r="E179" t="s">
        <v>138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B180">
        <v>10</v>
      </c>
      <c r="C180" t="s">
        <v>34</v>
      </c>
      <c r="D180" t="s">
        <v>140</v>
      </c>
      <c r="E180" t="s">
        <v>136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B181">
        <v>23</v>
      </c>
      <c r="C181" t="s">
        <v>32</v>
      </c>
      <c r="D181" t="s">
        <v>143</v>
      </c>
      <c r="E181" t="s">
        <v>107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B182">
        <v>4</v>
      </c>
      <c r="C182" t="s">
        <v>34</v>
      </c>
      <c r="D182" t="s">
        <v>143</v>
      </c>
      <c r="E182" t="s">
        <v>117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A184" t="s">
        <v>151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A185" t="s">
        <v>152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A186" t="s">
        <v>80</v>
      </c>
      <c r="B186" t="s">
        <v>90</v>
      </c>
      <c r="C186" t="s">
        <v>82</v>
      </c>
      <c r="D186" t="s">
        <v>83</v>
      </c>
      <c r="E186" t="s">
        <v>84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B187">
        <v>1</v>
      </c>
      <c r="C187" t="s">
        <v>42</v>
      </c>
      <c r="D187" t="s">
        <v>94</v>
      </c>
      <c r="E187" t="s">
        <v>87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B188">
        <v>1189</v>
      </c>
      <c r="C188" t="s">
        <v>36</v>
      </c>
      <c r="D188" t="s">
        <v>85</v>
      </c>
      <c r="E188" t="s">
        <v>86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B189">
        <v>12</v>
      </c>
      <c r="C189" t="s">
        <v>42</v>
      </c>
      <c r="D189" t="s">
        <v>85</v>
      </c>
      <c r="E189" t="s">
        <v>87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B190">
        <v>459</v>
      </c>
      <c r="D190" t="s">
        <v>85</v>
      </c>
      <c r="E190" t="s">
        <v>153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B191">
        <v>488</v>
      </c>
      <c r="C191" t="s">
        <v>36</v>
      </c>
      <c r="D191" t="s">
        <v>85</v>
      </c>
      <c r="E191" t="s">
        <v>96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B192">
        <v>7</v>
      </c>
      <c r="C192" t="s">
        <v>38</v>
      </c>
      <c r="D192" t="s">
        <v>85</v>
      </c>
      <c r="E192" t="s">
        <v>97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B193">
        <v>6</v>
      </c>
      <c r="C193" t="s">
        <v>42</v>
      </c>
      <c r="D193" t="s">
        <v>101</v>
      </c>
      <c r="E193" t="s">
        <v>87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B194">
        <v>9</v>
      </c>
      <c r="C194" t="s">
        <v>42</v>
      </c>
      <c r="D194" t="s">
        <v>91</v>
      </c>
      <c r="E194" t="s">
        <v>86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B195">
        <v>16</v>
      </c>
      <c r="C195" t="s">
        <v>42</v>
      </c>
      <c r="D195" t="s">
        <v>91</v>
      </c>
      <c r="E195" t="s">
        <v>87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A197" t="s">
        <v>154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A198" t="s">
        <v>155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A199" t="s">
        <v>156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A200" t="s">
        <v>152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A201" t="s">
        <v>80</v>
      </c>
      <c r="B201" t="s">
        <v>90</v>
      </c>
      <c r="C201" t="s">
        <v>82</v>
      </c>
      <c r="D201" t="s">
        <v>83</v>
      </c>
      <c r="E201" t="s">
        <v>84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A203" t="s">
        <v>157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A204" t="s">
        <v>158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A205" t="s">
        <v>159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A206" t="s">
        <v>160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A207" t="s">
        <v>161</v>
      </c>
      <c r="B207" t="s">
        <v>162</v>
      </c>
      <c r="C207" t="s">
        <v>163</v>
      </c>
      <c r="D207" t="s">
        <v>164</v>
      </c>
      <c r="E207" t="s">
        <v>105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A208">
        <v>2</v>
      </c>
      <c r="C208" t="s">
        <v>46</v>
      </c>
      <c r="D208" t="s">
        <v>165</v>
      </c>
      <c r="E208" t="s">
        <v>107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x14ac:dyDescent="0.2">
      <c r="A209">
        <v>654</v>
      </c>
      <c r="C209" t="s">
        <v>46</v>
      </c>
      <c r="D209" t="s">
        <v>106</v>
      </c>
      <c r="E209" t="s">
        <v>107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x14ac:dyDescent="0.2">
      <c r="A210">
        <v>2</v>
      </c>
      <c r="C210" t="s">
        <v>46</v>
      </c>
      <c r="D210" t="s">
        <v>106</v>
      </c>
      <c r="E210" t="s">
        <v>108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x14ac:dyDescent="0.2">
      <c r="A211">
        <v>147</v>
      </c>
      <c r="C211" t="s">
        <v>46</v>
      </c>
      <c r="D211" t="s">
        <v>109</v>
      </c>
      <c r="E211" t="s">
        <v>107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x14ac:dyDescent="0.2">
      <c r="A212">
        <v>1</v>
      </c>
      <c r="C212" t="s">
        <v>46</v>
      </c>
      <c r="D212" t="s">
        <v>166</v>
      </c>
      <c r="E212" t="s">
        <v>107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x14ac:dyDescent="0.2">
      <c r="A213">
        <v>192</v>
      </c>
      <c r="C213" t="s">
        <v>46</v>
      </c>
      <c r="D213" t="s">
        <v>114</v>
      </c>
      <c r="E213" t="s">
        <v>107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x14ac:dyDescent="0.2">
      <c r="A214">
        <v>1</v>
      </c>
      <c r="C214" t="s">
        <v>46</v>
      </c>
      <c r="D214" t="s">
        <v>167</v>
      </c>
      <c r="E214" t="s">
        <v>107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x14ac:dyDescent="0.2">
      <c r="A215">
        <v>1</v>
      </c>
      <c r="C215" t="s">
        <v>46</v>
      </c>
      <c r="D215" t="s">
        <v>168</v>
      </c>
      <c r="E215" t="s">
        <v>107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x14ac:dyDescent="0.2">
      <c r="A216">
        <v>62</v>
      </c>
      <c r="D216" t="s">
        <v>120</v>
      </c>
      <c r="E216" t="s">
        <v>121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x14ac:dyDescent="0.2">
      <c r="A217">
        <v>3</v>
      </c>
      <c r="D217" t="s">
        <v>120</v>
      </c>
      <c r="E217" t="s">
        <v>119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x14ac:dyDescent="0.2">
      <c r="A218">
        <v>4</v>
      </c>
      <c r="D218" t="s">
        <v>122</v>
      </c>
      <c r="E218" t="s">
        <v>123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x14ac:dyDescent="0.2">
      <c r="A219">
        <v>394</v>
      </c>
      <c r="B219" t="s">
        <v>44</v>
      </c>
      <c r="C219" t="s">
        <v>46</v>
      </c>
      <c r="D219" t="s">
        <v>124</v>
      </c>
      <c r="E219" t="s">
        <v>107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x14ac:dyDescent="0.2">
      <c r="A220">
        <v>11</v>
      </c>
      <c r="B220" t="s">
        <v>44</v>
      </c>
      <c r="C220" t="s">
        <v>46</v>
      </c>
      <c r="D220" t="s">
        <v>125</v>
      </c>
      <c r="E220" t="s">
        <v>107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x14ac:dyDescent="0.2">
      <c r="A221">
        <v>8</v>
      </c>
      <c r="B221" t="s">
        <v>44</v>
      </c>
      <c r="C221" t="s">
        <v>46</v>
      </c>
      <c r="D221" t="s">
        <v>125</v>
      </c>
      <c r="E221" t="s">
        <v>126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x14ac:dyDescent="0.2">
      <c r="A222">
        <v>58</v>
      </c>
      <c r="C222" t="s">
        <v>46</v>
      </c>
      <c r="D222" t="s">
        <v>127</v>
      </c>
      <c r="E222" t="s">
        <v>107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x14ac:dyDescent="0.2">
      <c r="A223">
        <v>1</v>
      </c>
      <c r="B223" t="s">
        <v>44</v>
      </c>
      <c r="C223" t="s">
        <v>46</v>
      </c>
      <c r="D223" t="s">
        <v>129</v>
      </c>
      <c r="E223" t="s">
        <v>107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">
      <c r="A224">
        <v>81</v>
      </c>
      <c r="B224" t="s">
        <v>44</v>
      </c>
      <c r="C224" t="s">
        <v>46</v>
      </c>
      <c r="D224" t="s">
        <v>130</v>
      </c>
      <c r="E224" t="s">
        <v>107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A225">
        <v>46</v>
      </c>
      <c r="B225" t="s">
        <v>44</v>
      </c>
      <c r="C225" t="s">
        <v>46</v>
      </c>
      <c r="D225" t="s">
        <v>131</v>
      </c>
      <c r="E225" t="s">
        <v>107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A226">
        <v>16</v>
      </c>
      <c r="B226" t="s">
        <v>44</v>
      </c>
      <c r="C226" t="s">
        <v>46</v>
      </c>
      <c r="D226" t="s">
        <v>133</v>
      </c>
      <c r="E226" t="s">
        <v>107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A227">
        <v>2</v>
      </c>
      <c r="B227" t="s">
        <v>44</v>
      </c>
      <c r="C227" t="s">
        <v>46</v>
      </c>
      <c r="D227" t="s">
        <v>133</v>
      </c>
      <c r="E227" t="s">
        <v>126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A228">
        <v>7</v>
      </c>
      <c r="C228" t="s">
        <v>46</v>
      </c>
      <c r="D228" t="s">
        <v>134</v>
      </c>
      <c r="E228" t="s">
        <v>107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A229">
        <v>2</v>
      </c>
      <c r="D229" t="s">
        <v>135</v>
      </c>
      <c r="E229" t="s">
        <v>128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A230">
        <v>28</v>
      </c>
      <c r="D230" t="s">
        <v>137</v>
      </c>
      <c r="E230" t="s">
        <v>138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A231">
        <v>4</v>
      </c>
      <c r="C231" t="s">
        <v>46</v>
      </c>
      <c r="D231" t="s">
        <v>145</v>
      </c>
      <c r="E231" t="s">
        <v>112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A232">
        <v>1</v>
      </c>
      <c r="C232" t="s">
        <v>46</v>
      </c>
      <c r="D232" t="s">
        <v>169</v>
      </c>
      <c r="E232" t="s">
        <v>126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A234" t="s">
        <v>154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A235" t="s">
        <v>170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A236" t="s">
        <v>171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A237" t="s">
        <v>161</v>
      </c>
      <c r="B237" t="s">
        <v>162</v>
      </c>
      <c r="C237" t="s">
        <v>163</v>
      </c>
      <c r="D237" t="s">
        <v>172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9:35" x14ac:dyDescent="0.2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9:35" x14ac:dyDescent="0.2"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9:35" x14ac:dyDescent="0.2"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9:35" x14ac:dyDescent="0.2"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9:35" x14ac:dyDescent="0.2"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9:35" x14ac:dyDescent="0.2"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9:35" x14ac:dyDescent="0.2"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9:35" x14ac:dyDescent="0.2"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9:35" x14ac:dyDescent="0.2"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9:35" x14ac:dyDescent="0.2"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9:35" x14ac:dyDescent="0.2"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9:35" x14ac:dyDescent="0.2"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9:35" x14ac:dyDescent="0.2"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9:35" x14ac:dyDescent="0.2"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9:35" x14ac:dyDescent="0.2"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9:35" x14ac:dyDescent="0.2"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9:35" x14ac:dyDescent="0.2"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9:35" x14ac:dyDescent="0.2"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9:35" x14ac:dyDescent="0.2"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9:35" x14ac:dyDescent="0.2"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9:35" x14ac:dyDescent="0.2"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9:35" x14ac:dyDescent="0.2"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9:35" x14ac:dyDescent="0.2"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9:35" x14ac:dyDescent="0.2"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9:35" x14ac:dyDescent="0.2"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9:35" x14ac:dyDescent="0.2"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9:35" x14ac:dyDescent="0.2"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9:35" x14ac:dyDescent="0.2"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9:35" x14ac:dyDescent="0.2"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9:35" x14ac:dyDescent="0.2"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9:35" x14ac:dyDescent="0.2"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9:35" x14ac:dyDescent="0.2"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9:35" x14ac:dyDescent="0.2"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9:35" x14ac:dyDescent="0.2"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9:35" x14ac:dyDescent="0.2"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9:35" x14ac:dyDescent="0.2"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9:35" x14ac:dyDescent="0.2"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9:35" x14ac:dyDescent="0.2"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9:35" x14ac:dyDescent="0.2"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9:35" x14ac:dyDescent="0.2"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9:35" x14ac:dyDescent="0.2"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9:35" x14ac:dyDescent="0.2"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9:35" x14ac:dyDescent="0.2"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9:35" x14ac:dyDescent="0.2"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9:35" x14ac:dyDescent="0.2"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9:35" x14ac:dyDescent="0.2"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9:35" x14ac:dyDescent="0.2"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9:35" x14ac:dyDescent="0.2"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9:35" x14ac:dyDescent="0.2"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9:35" x14ac:dyDescent="0.2"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9:35" x14ac:dyDescent="0.2"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9:35" x14ac:dyDescent="0.2"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9:35" x14ac:dyDescent="0.2"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9:35" x14ac:dyDescent="0.2"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9:35" x14ac:dyDescent="0.2"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9:35" x14ac:dyDescent="0.2"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9:35" x14ac:dyDescent="0.2"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9:35" x14ac:dyDescent="0.2"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9:35" x14ac:dyDescent="0.2"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9:35" x14ac:dyDescent="0.2"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9:35" x14ac:dyDescent="0.2"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9:35" x14ac:dyDescent="0.2"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9:35" x14ac:dyDescent="0.2"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9:35" x14ac:dyDescent="0.2"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9:35" x14ac:dyDescent="0.2"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9:35" x14ac:dyDescent="0.2"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9:35" x14ac:dyDescent="0.2"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9:35" x14ac:dyDescent="0.2"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9:35" x14ac:dyDescent="0.2"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9:35" x14ac:dyDescent="0.2"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9:35" x14ac:dyDescent="0.2"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9:35" x14ac:dyDescent="0.2"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9:35" x14ac:dyDescent="0.2"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9:35" x14ac:dyDescent="0.2"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9:35" x14ac:dyDescent="0.2"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9:35" x14ac:dyDescent="0.2"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9:35" x14ac:dyDescent="0.2"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9:35" x14ac:dyDescent="0.2"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9:35" x14ac:dyDescent="0.2"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9:35" x14ac:dyDescent="0.2"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9:35" x14ac:dyDescent="0.2"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9:35" x14ac:dyDescent="0.2"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9:35" x14ac:dyDescent="0.2"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9:35" x14ac:dyDescent="0.2"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9:35" x14ac:dyDescent="0.2"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9:35" x14ac:dyDescent="0.2"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9:35" x14ac:dyDescent="0.2"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9:35" x14ac:dyDescent="0.2"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9:35" x14ac:dyDescent="0.2"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9:35" x14ac:dyDescent="0.2"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9:35" x14ac:dyDescent="0.2"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9:35" x14ac:dyDescent="0.2"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9:35" x14ac:dyDescent="0.2"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9:35" x14ac:dyDescent="0.2"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9:35" x14ac:dyDescent="0.2"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9:35" x14ac:dyDescent="0.2"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9:35" x14ac:dyDescent="0.2"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9:35" x14ac:dyDescent="0.2"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9:35" x14ac:dyDescent="0.2"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9:35" x14ac:dyDescent="0.2"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9:35" x14ac:dyDescent="0.2"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9:35" x14ac:dyDescent="0.2"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9:35" x14ac:dyDescent="0.2"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9:35" x14ac:dyDescent="0.2"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9:35" x14ac:dyDescent="0.2"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9:35" x14ac:dyDescent="0.2"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9:35" x14ac:dyDescent="0.2"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9:35" x14ac:dyDescent="0.2"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9:35" x14ac:dyDescent="0.2"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9:35" x14ac:dyDescent="0.2"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9:35" x14ac:dyDescent="0.2"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9:35" x14ac:dyDescent="0.2"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9:35" x14ac:dyDescent="0.2"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9:35" x14ac:dyDescent="0.2"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9:35" x14ac:dyDescent="0.2"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9:35" x14ac:dyDescent="0.2"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9:35" x14ac:dyDescent="0.2"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9:35" x14ac:dyDescent="0.2"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9:35" x14ac:dyDescent="0.2"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9:35" x14ac:dyDescent="0.2"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9:35" x14ac:dyDescent="0.2"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9:35" x14ac:dyDescent="0.2"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9:35" x14ac:dyDescent="0.2"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9:35" x14ac:dyDescent="0.2"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9:35" x14ac:dyDescent="0.2"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9:35" x14ac:dyDescent="0.2"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9:35" x14ac:dyDescent="0.2"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9:35" x14ac:dyDescent="0.2"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9:35" x14ac:dyDescent="0.2"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9:35" x14ac:dyDescent="0.2"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9:35" x14ac:dyDescent="0.2"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9:35" x14ac:dyDescent="0.2"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9:35" x14ac:dyDescent="0.2"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9:35" x14ac:dyDescent="0.2"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9:35" x14ac:dyDescent="0.2"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9:35" x14ac:dyDescent="0.2"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9:35" x14ac:dyDescent="0.2"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9:35" x14ac:dyDescent="0.2"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9:35" x14ac:dyDescent="0.2"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9:35" x14ac:dyDescent="0.2"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9:35" x14ac:dyDescent="0.2"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9:35" x14ac:dyDescent="0.2"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9:35" x14ac:dyDescent="0.2"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9:35" x14ac:dyDescent="0.2"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9:35" x14ac:dyDescent="0.2"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9:35" x14ac:dyDescent="0.2"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9:35" x14ac:dyDescent="0.2"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9:35" x14ac:dyDescent="0.2"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9:35" x14ac:dyDescent="0.2"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9:35" x14ac:dyDescent="0.2"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9:35" x14ac:dyDescent="0.2"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9:35" x14ac:dyDescent="0.2"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9:35" x14ac:dyDescent="0.2"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9:35" x14ac:dyDescent="0.2"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9:35" x14ac:dyDescent="0.2"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9:35" x14ac:dyDescent="0.2"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9:35" x14ac:dyDescent="0.2"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9:35" x14ac:dyDescent="0.2"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9:35" x14ac:dyDescent="0.2"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9:35" x14ac:dyDescent="0.2"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9:35" x14ac:dyDescent="0.2"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9:35" x14ac:dyDescent="0.2"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9:35" x14ac:dyDescent="0.2"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9:35" x14ac:dyDescent="0.2"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9:35" x14ac:dyDescent="0.2"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9:35" x14ac:dyDescent="0.2"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9:35" x14ac:dyDescent="0.2"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9:35" x14ac:dyDescent="0.2"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9:35" x14ac:dyDescent="0.2"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9:35" x14ac:dyDescent="0.2"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9:35" x14ac:dyDescent="0.2"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9:35" x14ac:dyDescent="0.2"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9:35" x14ac:dyDescent="0.2"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9:35" x14ac:dyDescent="0.2"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9:35" x14ac:dyDescent="0.2"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9:35" x14ac:dyDescent="0.2"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9:35" x14ac:dyDescent="0.2"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9:35" x14ac:dyDescent="0.2"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9:35" x14ac:dyDescent="0.2"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9:35" x14ac:dyDescent="0.2"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9:35" x14ac:dyDescent="0.2"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9:35" x14ac:dyDescent="0.2"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9:35" x14ac:dyDescent="0.2"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9:35" x14ac:dyDescent="0.2"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9:35" x14ac:dyDescent="0.2"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9:35" x14ac:dyDescent="0.2"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9:35" x14ac:dyDescent="0.2"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9:35" x14ac:dyDescent="0.2"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9:35" x14ac:dyDescent="0.2"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9:35" x14ac:dyDescent="0.2"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9:35" x14ac:dyDescent="0.2"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9:35" x14ac:dyDescent="0.2"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9:35" x14ac:dyDescent="0.2"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9:35" x14ac:dyDescent="0.2"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9:35" x14ac:dyDescent="0.2"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9:35" x14ac:dyDescent="0.2"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9:35" x14ac:dyDescent="0.2"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9:35" x14ac:dyDescent="0.2"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9:35" x14ac:dyDescent="0.2"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9:35" x14ac:dyDescent="0.2"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9:35" x14ac:dyDescent="0.2"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9:35" x14ac:dyDescent="0.2"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9:35" x14ac:dyDescent="0.2"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9:35" x14ac:dyDescent="0.2"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9:35" x14ac:dyDescent="0.2"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9:35" x14ac:dyDescent="0.2"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9:35" x14ac:dyDescent="0.2"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9:35" x14ac:dyDescent="0.2"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9:35" x14ac:dyDescent="0.2"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9:35" x14ac:dyDescent="0.2"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9:35" x14ac:dyDescent="0.2"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9:35" x14ac:dyDescent="0.2"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9:35" x14ac:dyDescent="0.2"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9:35" x14ac:dyDescent="0.2"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9:35" x14ac:dyDescent="0.2"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9:35" x14ac:dyDescent="0.2"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9:35" x14ac:dyDescent="0.2"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9:35" x14ac:dyDescent="0.2"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9:35" x14ac:dyDescent="0.2"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9:35" x14ac:dyDescent="0.2"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9:35" x14ac:dyDescent="0.2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9:35" x14ac:dyDescent="0.2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9:35" x14ac:dyDescent="0.2"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9:35" x14ac:dyDescent="0.2"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9:35" x14ac:dyDescent="0.2"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9:35" x14ac:dyDescent="0.2"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9:35" x14ac:dyDescent="0.2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9:35" x14ac:dyDescent="0.2"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9:35" x14ac:dyDescent="0.2"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9:35" x14ac:dyDescent="0.2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9:35" x14ac:dyDescent="0.2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9:35" x14ac:dyDescent="0.2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9:35" x14ac:dyDescent="0.2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9:35" x14ac:dyDescent="0.2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9:35" x14ac:dyDescent="0.2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9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9:35" x14ac:dyDescent="0.2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9:35" x14ac:dyDescent="0.2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9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9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9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9:35" x14ac:dyDescent="0.2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9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9:35" x14ac:dyDescent="0.2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9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9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9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9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9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9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9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9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9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9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9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9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2017-01-12T23:44:02Z</dcterms:modified>
</cp:coreProperties>
</file>